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comments4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TOS" sheetId="2" state="visible" r:id="rId4"/>
    <sheet name="Answer Key" sheetId="3" state="visible" r:id="rId5"/>
    <sheet name="Class Responses" sheetId="4" state="visible" r:id="rId6"/>
    <sheet name="Scored" sheetId="5" state="visible" r:id="rId7"/>
    <sheet name="Item Analysis" sheetId="6" state="visible" r:id="rId8"/>
    <sheet name="Class Summary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4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3" authorId="0">
      <text>
        <r>
          <rPr>
            <sz val="10"/>
            <rFont val="Arial"/>
            <family val="2"/>
          </rPr>
          <t xml:space="preserve">Type the learner's chosen letter for items 1-30 and 1/0 for items 31-40. The Score column adds up automatically.</t>
        </r>
      </text>
    </comment>
  </commentList>
</comments>
</file>

<file path=xl/sharedStrings.xml><?xml version="1.0" encoding="utf-8"?>
<sst xmlns="http://schemas.openxmlformats.org/spreadsheetml/2006/main" count="462" uniqueCount="168">
  <si>
    <t xml:space="preserve">Mathematics 8 — First Quarter</t>
  </si>
  <si>
    <t xml:space="preserve">Table of Specifications and Item Analysis  ·  MATATAG  ·  40 items</t>
  </si>
  <si>
    <t xml:space="preserve">1.  Before the test</t>
  </si>
  <si>
    <t xml:space="preserve">Open the TOS sheet and fill the MATATAG Code column from your Grade 9 Curriculum Guide. Those cells are shaded yellow. Everything else on that sheet is already computed.</t>
  </si>
  <si>
    <t xml:space="preserve">2.  Give the test</t>
  </si>
  <si>
    <t xml:space="preserve">Print Grade9-Math-Q1-Summative-Test.docx. Keep the answer key. Each item is worth 1 point, 40 points total.</t>
  </si>
  <si>
    <t xml:space="preserve">3.  Enter Part I answers</t>
  </si>
  <si>
    <t xml:space="preserve">On Class Responses, type each learner's chosen LETTER for items 1–30 (a, b, c or d — case does not matter). Leave a cell blank if the learner did not answer; a blank is scored 0 but the item still counts as attempted by that learner.</t>
  </si>
  <si>
    <t xml:space="preserve">4.  Enter Part II marks</t>
  </si>
  <si>
    <t xml:space="preserve">For items 31–40 type 1 if correct or 0 if wrong. These are marked by hand, so the workbook cannot score them for you.</t>
  </si>
  <si>
    <t xml:space="preserve">5.  Read the results</t>
  </si>
  <si>
    <t xml:space="preserve">Item Analysis fills in by itself: difficulty index, discrimination index, and a recommended action for every item. Class Summary gives your MPS and the learners who need intervention.</t>
  </si>
  <si>
    <t xml:space="preserve">6.  Reteach</t>
  </si>
  <si>
    <t xml:space="preserve">Any item marked Revise or Reject points to a competency on the TOS. The matching video lesson and worksheet are at numberbender.com/deped/grade-9.</t>
  </si>
  <si>
    <t xml:space="preserve">Legend</t>
  </si>
  <si>
    <t xml:space="preserve">Yellow cells</t>
  </si>
  <si>
    <t xml:space="preserve">You type here. Nothing else needs editing.</t>
  </si>
  <si>
    <t xml:space="preserve">White cells</t>
  </si>
  <si>
    <t xml:space="preserve">Formulas. Leave them alone.</t>
  </si>
  <si>
    <t xml:space="preserve">Before you submit the TOS</t>
  </si>
  <si>
    <t xml:space="preserve">The MATATAG Code column is intentionally blank. Fill it from your copy of the Grade 8 Mathematics Curriculum Guide before you submit this TOS — the MATATAG coding differs from the old K-to-12 format, and a wrong code is worse than none.</t>
  </si>
  <si>
    <t xml:space="preserve">Scope</t>
  </si>
  <si>
    <t xml:space="preserve">Q1 coverage follows the Quarter 1 card on numberbender.com/deped/grade-8: Special Products &amp; Factoring, Rational Algebraic Expressions, and Central Tendency &amp; Variability. Note that page lists Central Tendency in both Q1 and Q4 — if your division teaches it in Q4, drop items 26-30 and 38-40. Statistics coverage stops at range and quartiles; the normal-curve lessons on that page are beyond Grade 8. Confirm against your division's Q1 coverage before use.</t>
  </si>
  <si>
    <t xml:space="preserve">Table of Specifications — Mathematics 8, First Quarter</t>
  </si>
  <si>
    <t xml:space="preserve">One row per learning competency. Item numbers refer to the summative test. Fill the yellow MATATAG Code column from your Curriculum Guide.</t>
  </si>
  <si>
    <t xml:space="preserve">No.</t>
  </si>
  <si>
    <t xml:space="preserve">Topic</t>
  </si>
  <si>
    <t xml:space="preserve">MATATAG Code</t>
  </si>
  <si>
    <t xml:space="preserve">Learning Competency (the learner …)</t>
  </si>
  <si>
    <t xml:space="preserve">Remem.</t>
  </si>
  <si>
    <t xml:space="preserve">Under.</t>
  </si>
  <si>
    <t xml:space="preserve">Apply.</t>
  </si>
  <si>
    <t xml:space="preserve">Analyz.</t>
  </si>
  <si>
    <t xml:space="preserve">No. of Items</t>
  </si>
  <si>
    <t xml:space="preserve">% of Test</t>
  </si>
  <si>
    <t xml:space="preserve">Item Numbers</t>
  </si>
  <si>
    <t xml:space="preserve">Unit 1 — Special Products &amp; Factoring</t>
  </si>
  <si>
    <t xml:space="preserve">applies the laws of exponents to simplify expressions</t>
  </si>
  <si>
    <t xml:space="preserve">1, 2, 3, 31</t>
  </si>
  <si>
    <t xml:space="preserve">adds and subtracts polynomials and states the degree of a polynomial</t>
  </si>
  <si>
    <t xml:space="preserve">4, 5, 6</t>
  </si>
  <si>
    <t xml:space="preserve">multiplies polynomials, including the square of a binomial and the sum and difference of two terms</t>
  </si>
  <si>
    <t xml:space="preserve">7, 8, 9, 10, 32</t>
  </si>
  <si>
    <t xml:space="preserve">divides a polynomial by a monomial</t>
  </si>
  <si>
    <t xml:space="preserve">11</t>
  </si>
  <si>
    <t xml:space="preserve">factors polynomials using the greatest common factor, the difference of two squares, perfect square trinomials, and trinomials with a leading coefficient of 1</t>
  </si>
  <si>
    <t xml:space="preserve">12, 13, 14, 15, 33, 34</t>
  </si>
  <si>
    <t xml:space="preserve">solves quadratic equations by factoring and the Zero Product Property</t>
  </si>
  <si>
    <t xml:space="preserve">16, 17, 35</t>
  </si>
  <si>
    <t xml:space="preserve">Unit 2 — Rational Algebraic Expressions</t>
  </si>
  <si>
    <t xml:space="preserve">simplifies rational algebraic expressions and identifies the values that make one undefined</t>
  </si>
  <si>
    <t xml:space="preserve">18, 19</t>
  </si>
  <si>
    <t xml:space="preserve">multiplies and divides rational algebraic expressions</t>
  </si>
  <si>
    <t xml:space="preserve">20, 21</t>
  </si>
  <si>
    <t xml:space="preserve">adds and subtracts rational algebraic expressions</t>
  </si>
  <si>
    <t xml:space="preserve">22, 23, 36</t>
  </si>
  <si>
    <t xml:space="preserve">simplifies a complex fraction</t>
  </si>
  <si>
    <t xml:space="preserve">24</t>
  </si>
  <si>
    <t xml:space="preserve">solves rational equations and problems involving them</t>
  </si>
  <si>
    <t xml:space="preserve">25, 37</t>
  </si>
  <si>
    <t xml:space="preserve">Unit 9 — Central Tendency &amp; Variability</t>
  </si>
  <si>
    <t xml:space="preserve">organises data in a frequency distribution table, histogram, stem-and-leaf plot or dot plot</t>
  </si>
  <si>
    <t xml:space="preserve">26, 27, 38</t>
  </si>
  <si>
    <t xml:space="preserve">computes and interprets the mean, median and mode of a data set</t>
  </si>
  <si>
    <t xml:space="preserve">28, 29, 39</t>
  </si>
  <si>
    <t xml:space="preserve">computes and interprets the range and quartiles of a data set</t>
  </si>
  <si>
    <t xml:space="preserve">30, 40</t>
  </si>
  <si>
    <t xml:space="preserve">TOTAL</t>
  </si>
  <si>
    <t xml:space="preserve">Cognitive distribution</t>
  </si>
  <si>
    <t xml:space="preserve">Remembering</t>
  </si>
  <si>
    <t xml:space="preserve">Understanding</t>
  </si>
  <si>
    <t xml:space="preserve">Applying</t>
  </si>
  <si>
    <t xml:space="preserve">Analyzing</t>
  </si>
  <si>
    <t xml:space="preserve">Prepared by:</t>
  </si>
  <si>
    <t xml:space="preserve">_____________________________          Checked by: _____________________________</t>
  </si>
  <si>
    <t xml:space="preserve">Answer Key</t>
  </si>
  <si>
    <t xml:space="preserve">Item Analysis reads this sheet. Do not reorder the rows or insert rows above row 4.</t>
  </si>
  <si>
    <t xml:space="preserve">Item</t>
  </si>
  <si>
    <t xml:space="preserve">Key</t>
  </si>
  <si>
    <t xml:space="preserve">Part</t>
  </si>
  <si>
    <t xml:space="preserve">Comp.</t>
  </si>
  <si>
    <t xml:space="preserve">Cognitive Level</t>
  </si>
  <si>
    <t xml:space="preserve">C</t>
  </si>
  <si>
    <t xml:space="preserve">I</t>
  </si>
  <si>
    <t xml:space="preserve">C1</t>
  </si>
  <si>
    <t xml:space="preserve">A</t>
  </si>
  <si>
    <t xml:space="preserve">D</t>
  </si>
  <si>
    <t xml:space="preserve">B</t>
  </si>
  <si>
    <t xml:space="preserve">C2</t>
  </si>
  <si>
    <t xml:space="preserve">C3</t>
  </si>
  <si>
    <t xml:space="preserve">C4</t>
  </si>
  <si>
    <t xml:space="preserve">C5</t>
  </si>
  <si>
    <t xml:space="preserve">C6</t>
  </si>
  <si>
    <t xml:space="preserve">C7</t>
  </si>
  <si>
    <t xml:space="preserve">C8</t>
  </si>
  <si>
    <t xml:space="preserve">C9</t>
  </si>
  <si>
    <t xml:space="preserve">C10</t>
  </si>
  <si>
    <t xml:space="preserve">C11</t>
  </si>
  <si>
    <t xml:space="preserve">C12</t>
  </si>
  <si>
    <t xml:space="preserve">C13</t>
  </si>
  <si>
    <t xml:space="preserve">C14</t>
  </si>
  <si>
    <t xml:space="preserve">18x⁵y⁷</t>
  </si>
  <si>
    <t xml:space="preserve">II</t>
  </si>
  <si>
    <t xml:space="preserve">x³ − 2x² − 11x + 12</t>
  </si>
  <si>
    <t xml:space="preserve">2(x − 3)(x + 3)</t>
  </si>
  <si>
    <t xml:space="preserve">3(x + 2)²</t>
  </si>
  <si>
    <t xml:space="preserve">x = 8 or x = −3</t>
  </si>
  <si>
    <t xml:space="preserve">(2x + 1)/(x² + x)</t>
  </si>
  <si>
    <t xml:space="preserve">x = 4</t>
  </si>
  <si>
    <t xml:space="preserve">3</t>
  </si>
  <si>
    <t xml:space="preserve">15</t>
  </si>
  <si>
    <t xml:space="preserve">range 16, median 22</t>
  </si>
  <si>
    <t xml:space="preserve">Items 1–30 are scored automatically from the letters on Class Responses. Items 31–40 are marked by hand and entered there as 1 or 0.</t>
  </si>
  <si>
    <t xml:space="preserve">Class Responses</t>
  </si>
  <si>
    <t xml:space="preserve">Items 1–30: type the learner's letter (a/b/c/d). Items 31–40: type 1 or 0. Leave the row blank for an absent learner.</t>
  </si>
  <si>
    <t xml:space="preserve">Learner's Name</t>
  </si>
  <si>
    <t xml:space="preserve">Score</t>
  </si>
  <si>
    <t xml:space="preserve">%</t>
  </si>
  <si>
    <t xml:space="preserve">EXAMPLE — delete this row</t>
  </si>
  <si>
    <t xml:space="preserve">c</t>
  </si>
  <si>
    <t xml:space="preserve">a</t>
  </si>
  <si>
    <t xml:space="preserve">d</t>
  </si>
  <si>
    <t xml:space="preserve">b</t>
  </si>
  <si>
    <t xml:space="preserve">Scored (1 = correct, 0 = wrong)</t>
  </si>
  <si>
    <t xml:space="preserve">Computed. Nothing to edit here — it exists so Item Analysis has clean 1/0 data to work from.</t>
  </si>
  <si>
    <t xml:space="preserve">Item Analysis</t>
  </si>
  <si>
    <t xml:space="preserve">Upper cut-off score</t>
  </si>
  <si>
    <t xml:space="preserve">Fills in automatically as you enter responses. Upper and lower groups are the top and bottom 27% by total score.</t>
  </si>
  <si>
    <t xml:space="preserve">Lower cut-off score</t>
  </si>
  <si>
    <t xml:space="preserve">n in upper group</t>
  </si>
  <si>
    <t xml:space="preserve">Level</t>
  </si>
  <si>
    <t xml:space="preserve">Attempted</t>
  </si>
  <si>
    <t xml:space="preserve">Correct</t>
  </si>
  <si>
    <t xml:space="preserve">Difficulty (p)</t>
  </si>
  <si>
    <t xml:space="preserve">Difficulty means</t>
  </si>
  <si>
    <t xml:space="preserve">Upper 27% correct</t>
  </si>
  <si>
    <t xml:space="preserve">Lower 27% correct</t>
  </si>
  <si>
    <t xml:space="preserve">Discrim. (D)</t>
  </si>
  <si>
    <t xml:space="preserve">D means</t>
  </si>
  <si>
    <t xml:space="preserve">Action</t>
  </si>
  <si>
    <t xml:space="preserve">n in lower group</t>
  </si>
  <si>
    <t xml:space="preserve">n examinees</t>
  </si>
  <si>
    <t xml:space="preserve">Difficulty index p = correct ÷ attempted.  0.00–0.20 very difficult · 0.21–0.40 difficult · 0.41–0.60 average · 0.61–0.80 easy · 0.81–1.00 very easy.</t>
  </si>
  <si>
    <t xml:space="preserve">Discrimination index D = (upper correct ÷ n upper) − (lower correct ÷ n lower).  ≥0.40 very good · 0.30–0.39 good · 0.20–0.29 fair · 0.10–0.19 marginal · &lt;0.10 poor.</t>
  </si>
  <si>
    <t xml:space="preserve">Action: Retain when D ≥ 0.30 and p is between 0.20 and 0.90. Reject when D &lt; 0.10. Otherwise Revise.</t>
  </si>
  <si>
    <t xml:space="preserve">Class Summary</t>
  </si>
  <si>
    <t xml:space="preserve">Everything here is computed from Class Responses.</t>
  </si>
  <si>
    <t xml:space="preserve">Learners who took the test</t>
  </si>
  <si>
    <t xml:space="preserve">Rows on Class Responses with a name and at least one answer.</t>
  </si>
  <si>
    <t xml:space="preserve">Highest score</t>
  </si>
  <si>
    <t xml:space="preserve">Lowest score</t>
  </si>
  <si>
    <t xml:space="preserve">Mean score</t>
  </si>
  <si>
    <t xml:space="preserve">Median score</t>
  </si>
  <si>
    <t xml:space="preserve">Standard deviation</t>
  </si>
  <si>
    <t xml:space="preserve">Mean Percentage Score (MPS)</t>
  </si>
  <si>
    <t xml:space="preserve">DepEd target is normally 75%. Below that, the competencies flagged on Item Analysis are where to reteach.</t>
  </si>
  <si>
    <t xml:space="preserve">Learners at or above 75%</t>
  </si>
  <si>
    <t xml:space="preserve">Learners below 75%</t>
  </si>
  <si>
    <t xml:space="preserve">These learners need intervention.</t>
  </si>
  <si>
    <t xml:space="preserve">Items to retain</t>
  </si>
  <si>
    <t xml:space="preserve">Items to revise</t>
  </si>
  <si>
    <t xml:space="preserve">Items to reject</t>
  </si>
  <si>
    <t xml:space="preserve">Score distribution</t>
  </si>
  <si>
    <t xml:space="preserve">35–40  (88–100%)</t>
  </si>
  <si>
    <t xml:space="preserve">30–34  (75–87%)</t>
  </si>
  <si>
    <t xml:space="preserve">24–29  (60–74%)</t>
  </si>
  <si>
    <t xml:space="preserve">16–23  (40–59%)</t>
  </si>
  <si>
    <t xml:space="preserve">0–15   (below 40%)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</si>
</sst>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%"/>
    <numFmt numFmtId="166" formatCode="General"/>
    <numFmt numFmtId="167" formatCode="0%"/>
    <numFmt numFmtId="168" formatCode="0.00"/>
    <numFmt numFmtId="169" formatCode="0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F172A"/>
      <name val="Arial"/>
      <family val="0"/>
      <charset val="1"/>
    </font>
    <font>
      <i val="true"/>
      <sz val="9"/>
      <color rgb="FF55666B"/>
      <name val="Arial"/>
      <family val="0"/>
      <charset val="1"/>
    </font>
    <font>
      <b val="true"/>
      <sz val="10"/>
      <color rgb="FF0F172A"/>
      <name val="Arial"/>
      <family val="0"/>
      <charset val="1"/>
    </font>
    <font>
      <sz val="10"/>
      <color rgb="FF0F172A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9"/>
      <color rgb="FF55666B"/>
      <name val="Arial"/>
      <family val="0"/>
      <charset val="1"/>
    </font>
    <font>
      <i val="true"/>
      <sz val="10"/>
      <color rgb="FFA15C00"/>
      <name val="Arial"/>
      <family val="0"/>
      <charset val="1"/>
    </font>
    <font>
      <sz val="10"/>
      <name val="Arial"/>
      <family val="2"/>
    </font>
    <font>
      <sz val="10"/>
      <color rgb="FF1F6F6B"/>
      <name val="Consolas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6CC"/>
        <bgColor rgb="FFEAF2F1"/>
      </patternFill>
    </fill>
    <fill>
      <patternFill patternType="solid">
        <fgColor rgb="FF1F6F6B"/>
        <bgColor rgb="FF008080"/>
      </patternFill>
    </fill>
    <fill>
      <patternFill patternType="solid">
        <fgColor rgb="FFEAF2F1"/>
        <bgColor rgb="FFFFFFFF"/>
      </patternFill>
    </fill>
    <fill>
      <patternFill patternType="solid">
        <fgColor rgb="FF12403D"/>
        <bgColor rgb="FF33333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D6D4"/>
      </left>
      <right style="thin">
        <color rgb="FFC9D6D4"/>
      </right>
      <top style="thin">
        <color rgb="FFC9D6D4"/>
      </top>
      <bottom style="thin">
        <color rgb="FFC9D6D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F6F6B"/>
      <rgbColor rgb="FFC0C0C0"/>
      <rgbColor rgb="FF808080"/>
      <rgbColor rgb="FF9999FF"/>
      <rgbColor rgb="FF993366"/>
      <rgbColor rgb="FFFFF6CC"/>
      <rgbColor rgb="FFEAF2F1"/>
      <rgbColor rgb="FF660066"/>
      <rgbColor rgb="FFFF8080"/>
      <rgbColor rgb="FF0066CC"/>
      <rgbColor rgb="FFC9D6D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666B"/>
      <rgbColor rgb="FF969696"/>
      <rgbColor rgb="FF12403D"/>
      <rgbColor rgb="FF339966"/>
      <rgbColor rgb="FF0F172A"/>
      <rgbColor rgb="FF333300"/>
      <rgbColor rgb="FFA15C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6"/>
    <col collapsed="false" customWidth="true" hidden="false" outlineLevel="0" max="3" min="3" style="0" width="92"/>
  </cols>
  <sheetData>
    <row r="2" customFormat="false" ht="17.3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30" hidden="false" customHeight="true" outlineLevel="0" collapsed="false">
      <c r="B5" s="3" t="s">
        <v>2</v>
      </c>
      <c r="C5" s="4" t="s">
        <v>3</v>
      </c>
    </row>
    <row r="6" customFormat="false" ht="30" hidden="false" customHeight="true" outlineLevel="0" collapsed="false">
      <c r="B6" s="3" t="s">
        <v>4</v>
      </c>
      <c r="C6" s="4" t="s">
        <v>5</v>
      </c>
    </row>
    <row r="7" customFormat="false" ht="30" hidden="false" customHeight="true" outlineLevel="0" collapsed="false">
      <c r="B7" s="3" t="s">
        <v>6</v>
      </c>
      <c r="C7" s="4" t="s">
        <v>7</v>
      </c>
    </row>
    <row r="8" customFormat="false" ht="30" hidden="false" customHeight="true" outlineLevel="0" collapsed="false">
      <c r="B8" s="3" t="s">
        <v>8</v>
      </c>
      <c r="C8" s="4" t="s">
        <v>9</v>
      </c>
    </row>
    <row r="9" customFormat="false" ht="30" hidden="false" customHeight="true" outlineLevel="0" collapsed="false">
      <c r="B9" s="3" t="s">
        <v>10</v>
      </c>
      <c r="C9" s="4" t="s">
        <v>11</v>
      </c>
    </row>
    <row r="10" customFormat="false" ht="30" hidden="false" customHeight="true" outlineLevel="0" collapsed="false">
      <c r="B10" s="3" t="s">
        <v>12</v>
      </c>
      <c r="C10" s="4" t="s">
        <v>13</v>
      </c>
    </row>
    <row r="12" customFormat="false" ht="15" hidden="false" customHeight="false" outlineLevel="0" collapsed="false">
      <c r="B12" s="5" t="s">
        <v>14</v>
      </c>
    </row>
    <row r="13" customFormat="false" ht="15" hidden="false" customHeight="false" outlineLevel="0" collapsed="false">
      <c r="B13" s="6" t="s">
        <v>15</v>
      </c>
      <c r="C13" s="4" t="s">
        <v>16</v>
      </c>
    </row>
    <row r="14" customFormat="false" ht="15" hidden="false" customHeight="false" outlineLevel="0" collapsed="false">
      <c r="B14" s="7" t="s">
        <v>17</v>
      </c>
      <c r="C14" s="4" t="s">
        <v>18</v>
      </c>
    </row>
    <row r="16" customFormat="false" ht="43.5" hidden="false" customHeight="true" outlineLevel="0" collapsed="false">
      <c r="B16" s="5" t="s">
        <v>19</v>
      </c>
      <c r="C16" s="4" t="s">
        <v>20</v>
      </c>
    </row>
    <row r="18" customFormat="false" ht="57.75" hidden="false" customHeight="true" outlineLevel="0" collapsed="false">
      <c r="B18" s="5" t="s">
        <v>21</v>
      </c>
      <c r="C18" s="4" t="s">
        <v>22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0"/>
    <col collapsed="false" customWidth="true" hidden="false" outlineLevel="0" max="3" min="3" style="0" width="16"/>
    <col collapsed="false" customWidth="true" hidden="false" outlineLevel="0" max="4" min="4" style="0" width="54"/>
    <col collapsed="false" customWidth="true" hidden="false" outlineLevel="0" max="8" min="5" style="0" width="10"/>
    <col collapsed="false" customWidth="true" hidden="false" outlineLevel="0" max="9" min="9" style="0" width="11"/>
    <col collapsed="false" customWidth="true" hidden="false" outlineLevel="0" max="10" min="10" style="0" width="10"/>
    <col collapsed="false" customWidth="true" hidden="false" outlineLevel="0" max="11" min="11" style="0" width="26"/>
  </cols>
  <sheetData>
    <row r="1" customFormat="false" ht="17.35" hidden="false" customHeight="false" outlineLevel="0" collapsed="false">
      <c r="A1" s="8" t="s">
        <v>23</v>
      </c>
      <c r="B1" s="8"/>
      <c r="C1" s="8"/>
      <c r="D1" s="8"/>
      <c r="E1" s="8"/>
      <c r="F1" s="8"/>
      <c r="G1" s="8"/>
      <c r="H1" s="8"/>
      <c r="I1" s="8"/>
      <c r="J1" s="8"/>
    </row>
    <row r="2" customFormat="false" ht="15" hidden="false" customHeight="false" outlineLevel="0" collapsed="false">
      <c r="A2" s="9" t="s">
        <v>24</v>
      </c>
      <c r="B2" s="9"/>
      <c r="C2" s="9"/>
      <c r="D2" s="9"/>
      <c r="E2" s="9"/>
      <c r="F2" s="9"/>
      <c r="G2" s="9"/>
      <c r="H2" s="9"/>
      <c r="I2" s="9"/>
      <c r="J2" s="9"/>
    </row>
    <row r="4" customFormat="false" ht="26.85" hidden="false" customHeight="false" outlineLevel="0" collapsed="false">
      <c r="A4" s="10" t="s">
        <v>25</v>
      </c>
      <c r="B4" s="10" t="s">
        <v>26</v>
      </c>
      <c r="C4" s="10" t="s">
        <v>27</v>
      </c>
      <c r="D4" s="10" t="s">
        <v>28</v>
      </c>
      <c r="E4" s="10" t="s">
        <v>29</v>
      </c>
      <c r="F4" s="10" t="s">
        <v>30</v>
      </c>
      <c r="G4" s="10" t="s">
        <v>31</v>
      </c>
      <c r="H4" s="10" t="s">
        <v>32</v>
      </c>
      <c r="I4" s="10" t="s">
        <v>33</v>
      </c>
      <c r="J4" s="10" t="s">
        <v>34</v>
      </c>
      <c r="K4" s="10" t="s">
        <v>35</v>
      </c>
    </row>
    <row r="5" customFormat="false" ht="30" hidden="false" customHeight="true" outlineLevel="0" collapsed="false">
      <c r="A5" s="11" t="n">
        <v>1</v>
      </c>
      <c r="B5" s="12" t="s">
        <v>36</v>
      </c>
      <c r="C5" s="13"/>
      <c r="D5" s="12" t="s">
        <v>37</v>
      </c>
      <c r="E5" s="11" t="n">
        <v>1</v>
      </c>
      <c r="F5" s="11"/>
      <c r="G5" s="11" t="n">
        <v>3</v>
      </c>
      <c r="H5" s="11"/>
      <c r="I5" s="11" t="n">
        <f aca="false">SUM(E5:H5)</f>
        <v>4</v>
      </c>
      <c r="J5" s="14" t="n">
        <f aca="false">IFERROR(I5/$I$19,0)</f>
        <v>0.1</v>
      </c>
      <c r="K5" s="12" t="s">
        <v>38</v>
      </c>
    </row>
    <row r="6" customFormat="false" ht="30" hidden="false" customHeight="true" outlineLevel="0" collapsed="false">
      <c r="A6" s="15" t="n">
        <v>2</v>
      </c>
      <c r="B6" s="16" t="s">
        <v>36</v>
      </c>
      <c r="C6" s="13"/>
      <c r="D6" s="16" t="s">
        <v>39</v>
      </c>
      <c r="E6" s="15"/>
      <c r="F6" s="15" t="n">
        <v>1</v>
      </c>
      <c r="G6" s="15" t="n">
        <v>1</v>
      </c>
      <c r="H6" s="15" t="n">
        <v>1</v>
      </c>
      <c r="I6" s="15" t="n">
        <f aca="false">SUM(E6:H6)</f>
        <v>3</v>
      </c>
      <c r="J6" s="17" t="n">
        <f aca="false">IFERROR(I6/$I$19,0)</f>
        <v>0.075</v>
      </c>
      <c r="K6" s="16" t="s">
        <v>40</v>
      </c>
    </row>
    <row r="7" customFormat="false" ht="30" hidden="false" customHeight="true" outlineLevel="0" collapsed="false">
      <c r="A7" s="11" t="n">
        <v>3</v>
      </c>
      <c r="B7" s="12" t="s">
        <v>36</v>
      </c>
      <c r="C7" s="13"/>
      <c r="D7" s="12" t="s">
        <v>41</v>
      </c>
      <c r="E7" s="11"/>
      <c r="F7" s="11" t="n">
        <v>2</v>
      </c>
      <c r="G7" s="11" t="n">
        <v>2</v>
      </c>
      <c r="H7" s="11" t="n">
        <v>1</v>
      </c>
      <c r="I7" s="11" t="n">
        <f aca="false">SUM(E7:H7)</f>
        <v>5</v>
      </c>
      <c r="J7" s="14" t="n">
        <f aca="false">IFERROR(I7/$I$19,0)</f>
        <v>0.125</v>
      </c>
      <c r="K7" s="12" t="s">
        <v>42</v>
      </c>
    </row>
    <row r="8" customFormat="false" ht="30" hidden="false" customHeight="true" outlineLevel="0" collapsed="false">
      <c r="A8" s="15" t="n">
        <v>4</v>
      </c>
      <c r="B8" s="16" t="s">
        <v>36</v>
      </c>
      <c r="C8" s="13"/>
      <c r="D8" s="16" t="s">
        <v>43</v>
      </c>
      <c r="E8" s="15"/>
      <c r="F8" s="15"/>
      <c r="G8" s="15" t="n">
        <v>1</v>
      </c>
      <c r="H8" s="15"/>
      <c r="I8" s="15" t="n">
        <f aca="false">SUM(E8:H8)</f>
        <v>1</v>
      </c>
      <c r="J8" s="17" t="n">
        <f aca="false">IFERROR(I8/$I$19,0)</f>
        <v>0.025</v>
      </c>
      <c r="K8" s="16" t="s">
        <v>44</v>
      </c>
    </row>
    <row r="9" customFormat="false" ht="30" hidden="false" customHeight="true" outlineLevel="0" collapsed="false">
      <c r="A9" s="11" t="n">
        <v>5</v>
      </c>
      <c r="B9" s="12" t="s">
        <v>36</v>
      </c>
      <c r="C9" s="13"/>
      <c r="D9" s="12" t="s">
        <v>45</v>
      </c>
      <c r="E9" s="11"/>
      <c r="F9" s="11" t="n">
        <v>2</v>
      </c>
      <c r="G9" s="11" t="n">
        <v>2</v>
      </c>
      <c r="H9" s="11" t="n">
        <v>2</v>
      </c>
      <c r="I9" s="11" t="n">
        <f aca="false">SUM(E9:H9)</f>
        <v>6</v>
      </c>
      <c r="J9" s="14" t="n">
        <f aca="false">IFERROR(I9/$I$19,0)</f>
        <v>0.15</v>
      </c>
      <c r="K9" s="12" t="s">
        <v>46</v>
      </c>
    </row>
    <row r="10" customFormat="false" ht="30" hidden="false" customHeight="true" outlineLevel="0" collapsed="false">
      <c r="A10" s="15" t="n">
        <v>6</v>
      </c>
      <c r="B10" s="16" t="s">
        <v>36</v>
      </c>
      <c r="C10" s="13"/>
      <c r="D10" s="16" t="s">
        <v>47</v>
      </c>
      <c r="E10" s="15"/>
      <c r="F10" s="15"/>
      <c r="G10" s="15" t="n">
        <v>2</v>
      </c>
      <c r="H10" s="15" t="n">
        <v>1</v>
      </c>
      <c r="I10" s="15" t="n">
        <f aca="false">SUM(E10:H10)</f>
        <v>3</v>
      </c>
      <c r="J10" s="17" t="n">
        <f aca="false">IFERROR(I10/$I$19,0)</f>
        <v>0.075</v>
      </c>
      <c r="K10" s="16" t="s">
        <v>48</v>
      </c>
    </row>
    <row r="11" customFormat="false" ht="30" hidden="false" customHeight="true" outlineLevel="0" collapsed="false">
      <c r="A11" s="11" t="n">
        <v>7</v>
      </c>
      <c r="B11" s="12" t="s">
        <v>49</v>
      </c>
      <c r="C11" s="13"/>
      <c r="D11" s="12" t="s">
        <v>50</v>
      </c>
      <c r="E11" s="11"/>
      <c r="F11" s="11" t="n">
        <v>1</v>
      </c>
      <c r="G11" s="11" t="n">
        <v>1</v>
      </c>
      <c r="H11" s="11"/>
      <c r="I11" s="11" t="n">
        <f aca="false">SUM(E11:H11)</f>
        <v>2</v>
      </c>
      <c r="J11" s="14" t="n">
        <f aca="false">IFERROR(I11/$I$19,0)</f>
        <v>0.05</v>
      </c>
      <c r="K11" s="12" t="s">
        <v>51</v>
      </c>
    </row>
    <row r="12" customFormat="false" ht="30" hidden="false" customHeight="true" outlineLevel="0" collapsed="false">
      <c r="A12" s="15" t="n">
        <v>8</v>
      </c>
      <c r="B12" s="16" t="s">
        <v>49</v>
      </c>
      <c r="C12" s="13"/>
      <c r="D12" s="16" t="s">
        <v>52</v>
      </c>
      <c r="E12" s="15"/>
      <c r="F12" s="15" t="n">
        <v>1</v>
      </c>
      <c r="G12" s="15" t="n">
        <v>1</v>
      </c>
      <c r="H12" s="15"/>
      <c r="I12" s="15" t="n">
        <f aca="false">SUM(E12:H12)</f>
        <v>2</v>
      </c>
      <c r="J12" s="17" t="n">
        <f aca="false">IFERROR(I12/$I$19,0)</f>
        <v>0.05</v>
      </c>
      <c r="K12" s="16" t="s">
        <v>53</v>
      </c>
    </row>
    <row r="13" customFormat="false" ht="30" hidden="false" customHeight="true" outlineLevel="0" collapsed="false">
      <c r="A13" s="11" t="n">
        <v>9</v>
      </c>
      <c r="B13" s="12" t="s">
        <v>49</v>
      </c>
      <c r="C13" s="13"/>
      <c r="D13" s="12" t="s">
        <v>54</v>
      </c>
      <c r="E13" s="11"/>
      <c r="F13" s="11" t="n">
        <v>1</v>
      </c>
      <c r="G13" s="11" t="n">
        <v>2</v>
      </c>
      <c r="H13" s="11"/>
      <c r="I13" s="11" t="n">
        <f aca="false">SUM(E13:H13)</f>
        <v>3</v>
      </c>
      <c r="J13" s="14" t="n">
        <f aca="false">IFERROR(I13/$I$19,0)</f>
        <v>0.075</v>
      </c>
      <c r="K13" s="12" t="s">
        <v>55</v>
      </c>
    </row>
    <row r="14" customFormat="false" ht="30" hidden="false" customHeight="true" outlineLevel="0" collapsed="false">
      <c r="A14" s="15" t="n">
        <v>10</v>
      </c>
      <c r="B14" s="16" t="s">
        <v>49</v>
      </c>
      <c r="C14" s="13"/>
      <c r="D14" s="16" t="s">
        <v>56</v>
      </c>
      <c r="E14" s="15"/>
      <c r="F14" s="15"/>
      <c r="G14" s="15"/>
      <c r="H14" s="15" t="n">
        <v>1</v>
      </c>
      <c r="I14" s="15" t="n">
        <f aca="false">SUM(E14:H14)</f>
        <v>1</v>
      </c>
      <c r="J14" s="17" t="n">
        <f aca="false">IFERROR(I14/$I$19,0)</f>
        <v>0.025</v>
      </c>
      <c r="K14" s="16" t="s">
        <v>57</v>
      </c>
    </row>
    <row r="15" customFormat="false" ht="30" hidden="false" customHeight="true" outlineLevel="0" collapsed="false">
      <c r="A15" s="11" t="n">
        <v>11</v>
      </c>
      <c r="B15" s="12" t="s">
        <v>49</v>
      </c>
      <c r="C15" s="13"/>
      <c r="D15" s="12" t="s">
        <v>58</v>
      </c>
      <c r="E15" s="11"/>
      <c r="F15" s="11"/>
      <c r="G15" s="11" t="n">
        <v>1</v>
      </c>
      <c r="H15" s="11" t="n">
        <v>1</v>
      </c>
      <c r="I15" s="11" t="n">
        <f aca="false">SUM(E15:H15)</f>
        <v>2</v>
      </c>
      <c r="J15" s="14" t="n">
        <f aca="false">IFERROR(I15/$I$19,0)</f>
        <v>0.05</v>
      </c>
      <c r="K15" s="12" t="s">
        <v>59</v>
      </c>
    </row>
    <row r="16" customFormat="false" ht="30" hidden="false" customHeight="true" outlineLevel="0" collapsed="false">
      <c r="A16" s="15" t="n">
        <v>12</v>
      </c>
      <c r="B16" s="16" t="s">
        <v>60</v>
      </c>
      <c r="C16" s="13"/>
      <c r="D16" s="16" t="s">
        <v>61</v>
      </c>
      <c r="E16" s="15" t="n">
        <v>1</v>
      </c>
      <c r="F16" s="15" t="n">
        <v>1</v>
      </c>
      <c r="G16" s="15" t="n">
        <v>1</v>
      </c>
      <c r="H16" s="15"/>
      <c r="I16" s="15" t="n">
        <f aca="false">SUM(E16:H16)</f>
        <v>3</v>
      </c>
      <c r="J16" s="17" t="n">
        <f aca="false">IFERROR(I16/$I$19,0)</f>
        <v>0.075</v>
      </c>
      <c r="K16" s="16" t="s">
        <v>62</v>
      </c>
    </row>
    <row r="17" customFormat="false" ht="30" hidden="false" customHeight="true" outlineLevel="0" collapsed="false">
      <c r="A17" s="11" t="n">
        <v>13</v>
      </c>
      <c r="B17" s="12" t="s">
        <v>60</v>
      </c>
      <c r="C17" s="13"/>
      <c r="D17" s="12" t="s">
        <v>63</v>
      </c>
      <c r="E17" s="11"/>
      <c r="F17" s="11"/>
      <c r="G17" s="11" t="n">
        <v>2</v>
      </c>
      <c r="H17" s="11" t="n">
        <v>1</v>
      </c>
      <c r="I17" s="11" t="n">
        <f aca="false">SUM(E17:H17)</f>
        <v>3</v>
      </c>
      <c r="J17" s="14" t="n">
        <f aca="false">IFERROR(I17/$I$19,0)</f>
        <v>0.075</v>
      </c>
      <c r="K17" s="12" t="s">
        <v>64</v>
      </c>
    </row>
    <row r="18" customFormat="false" ht="30" hidden="false" customHeight="true" outlineLevel="0" collapsed="false">
      <c r="A18" s="15" t="n">
        <v>14</v>
      </c>
      <c r="B18" s="16" t="s">
        <v>60</v>
      </c>
      <c r="C18" s="13"/>
      <c r="D18" s="16" t="s">
        <v>65</v>
      </c>
      <c r="E18" s="15"/>
      <c r="F18" s="15" t="n">
        <v>1</v>
      </c>
      <c r="G18" s="15" t="n">
        <v>1</v>
      </c>
      <c r="H18" s="15"/>
      <c r="I18" s="15" t="n">
        <f aca="false">SUM(E18:H18)</f>
        <v>2</v>
      </c>
      <c r="J18" s="17" t="n">
        <f aca="false">IFERROR(I18/$I$19,0)</f>
        <v>0.05</v>
      </c>
      <c r="K18" s="16" t="s">
        <v>66</v>
      </c>
    </row>
    <row r="19" customFormat="false" ht="15" hidden="false" customHeight="false" outlineLevel="0" collapsed="false">
      <c r="A19" s="18"/>
      <c r="B19" s="19" t="s">
        <v>67</v>
      </c>
      <c r="C19" s="18"/>
      <c r="D19" s="18"/>
      <c r="E19" s="18" t="n">
        <f aca="false">SUM(E5:E18)</f>
        <v>2</v>
      </c>
      <c r="F19" s="18" t="n">
        <f aca="false">SUM(F5:F18)</f>
        <v>10</v>
      </c>
      <c r="G19" s="18" t="n">
        <f aca="false">SUM(G5:G18)</f>
        <v>20</v>
      </c>
      <c r="H19" s="18" t="n">
        <f aca="false">SUM(H5:H18)</f>
        <v>8</v>
      </c>
      <c r="I19" s="18" t="n">
        <f aca="false">SUM(I5:I18)</f>
        <v>40</v>
      </c>
      <c r="J19" s="20" t="n">
        <f aca="false">IFERROR(I19/I19,0)</f>
        <v>1</v>
      </c>
      <c r="K19" s="18"/>
    </row>
    <row r="21" customFormat="false" ht="15" hidden="false" customHeight="false" outlineLevel="0" collapsed="false">
      <c r="B21" s="5" t="s">
        <v>68</v>
      </c>
    </row>
    <row r="22" customFormat="false" ht="15" hidden="false" customHeight="false" outlineLevel="0" collapsed="false">
      <c r="B22" s="21" t="s">
        <v>69</v>
      </c>
      <c r="C22" s="22" t="n">
        <f aca="false">E19</f>
        <v>2</v>
      </c>
      <c r="D22" s="23" t="n">
        <f aca="false">IFERROR(E19/$I$19,0)</f>
        <v>0.05</v>
      </c>
    </row>
    <row r="23" customFormat="false" ht="15" hidden="false" customHeight="false" outlineLevel="0" collapsed="false">
      <c r="B23" s="21" t="s">
        <v>70</v>
      </c>
      <c r="C23" s="22" t="n">
        <f aca="false">F19</f>
        <v>10</v>
      </c>
      <c r="D23" s="23" t="n">
        <f aca="false">IFERROR(F19/$I$19,0)</f>
        <v>0.25</v>
      </c>
    </row>
    <row r="24" customFormat="false" ht="15" hidden="false" customHeight="false" outlineLevel="0" collapsed="false">
      <c r="B24" s="21" t="s">
        <v>71</v>
      </c>
      <c r="C24" s="22" t="n">
        <f aca="false">G19</f>
        <v>20</v>
      </c>
      <c r="D24" s="23" t="n">
        <f aca="false">IFERROR(G19/$I$19,0)</f>
        <v>0.5</v>
      </c>
    </row>
    <row r="25" customFormat="false" ht="15" hidden="false" customHeight="false" outlineLevel="0" collapsed="false">
      <c r="B25" s="21" t="s">
        <v>72</v>
      </c>
      <c r="C25" s="22" t="n">
        <f aca="false">H19</f>
        <v>8</v>
      </c>
      <c r="D25" s="23" t="n">
        <f aca="false">IFERROR(H19/$I$19,0)</f>
        <v>0.2</v>
      </c>
    </row>
    <row r="27" customFormat="false" ht="15" hidden="false" customHeight="false" outlineLevel="0" collapsed="false">
      <c r="B27" s="5" t="s">
        <v>73</v>
      </c>
      <c r="D27" s="24" t="s">
        <v>74</v>
      </c>
    </row>
  </sheetData>
  <mergeCells count="2">
    <mergeCell ref="A1:J1"/>
    <mergeCell ref="A2:J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14"/>
    <col collapsed="false" customWidth="true" hidden="false" outlineLevel="0" max="3" min="3" style="0" width="7"/>
    <col collapsed="false" customWidth="true" hidden="false" outlineLevel="0" max="4" min="4" style="0" width="9"/>
    <col collapsed="false" customWidth="true" hidden="false" outlineLevel="0" max="5" min="5" style="0" width="18"/>
    <col collapsed="false" customWidth="true" hidden="false" outlineLevel="0" max="6" min="6" style="0" width="34"/>
  </cols>
  <sheetData>
    <row r="1" customFormat="false" ht="17.35" hidden="false" customHeight="false" outlineLevel="0" collapsed="false">
      <c r="A1" s="8" t="s">
        <v>75</v>
      </c>
      <c r="B1" s="8"/>
      <c r="C1" s="8"/>
      <c r="D1" s="8"/>
      <c r="E1" s="8"/>
      <c r="F1" s="8"/>
    </row>
    <row r="2" customFormat="false" ht="15" hidden="false" customHeight="false" outlineLevel="0" collapsed="false">
      <c r="A2" s="9" t="s">
        <v>76</v>
      </c>
      <c r="B2" s="9"/>
      <c r="C2" s="9"/>
      <c r="D2" s="9"/>
      <c r="E2" s="9"/>
      <c r="F2" s="9"/>
    </row>
    <row r="3" customFormat="false" ht="15" hidden="false" customHeight="false" outlineLevel="0" collapsed="false">
      <c r="A3" s="10" t="s">
        <v>77</v>
      </c>
      <c r="B3" s="10" t="s">
        <v>78</v>
      </c>
      <c r="C3" s="10" t="s">
        <v>79</v>
      </c>
      <c r="D3" s="10" t="s">
        <v>80</v>
      </c>
      <c r="E3" s="10" t="s">
        <v>81</v>
      </c>
      <c r="F3" s="10" t="s">
        <v>26</v>
      </c>
    </row>
    <row r="4" customFormat="false" ht="15" hidden="false" customHeight="false" outlineLevel="0" collapsed="false">
      <c r="A4" s="11" t="n">
        <v>1</v>
      </c>
      <c r="B4" s="11" t="s">
        <v>82</v>
      </c>
      <c r="C4" s="11" t="s">
        <v>83</v>
      </c>
      <c r="D4" s="11" t="s">
        <v>84</v>
      </c>
      <c r="E4" s="11" t="s">
        <v>69</v>
      </c>
      <c r="F4" s="12" t="s">
        <v>36</v>
      </c>
    </row>
    <row r="5" customFormat="false" ht="15" hidden="false" customHeight="false" outlineLevel="0" collapsed="false">
      <c r="A5" s="15" t="n">
        <v>2</v>
      </c>
      <c r="B5" s="15" t="s">
        <v>85</v>
      </c>
      <c r="C5" s="15" t="s">
        <v>83</v>
      </c>
      <c r="D5" s="15" t="s">
        <v>84</v>
      </c>
      <c r="E5" s="15" t="s">
        <v>71</v>
      </c>
      <c r="F5" s="16" t="s">
        <v>36</v>
      </c>
    </row>
    <row r="6" customFormat="false" ht="15" hidden="false" customHeight="false" outlineLevel="0" collapsed="false">
      <c r="A6" s="11" t="n">
        <v>3</v>
      </c>
      <c r="B6" s="11" t="s">
        <v>86</v>
      </c>
      <c r="C6" s="11" t="s">
        <v>83</v>
      </c>
      <c r="D6" s="11" t="s">
        <v>84</v>
      </c>
      <c r="E6" s="11" t="s">
        <v>71</v>
      </c>
      <c r="F6" s="12" t="s">
        <v>36</v>
      </c>
    </row>
    <row r="7" customFormat="false" ht="15" hidden="false" customHeight="false" outlineLevel="0" collapsed="false">
      <c r="A7" s="15" t="n">
        <v>4</v>
      </c>
      <c r="B7" s="15" t="s">
        <v>87</v>
      </c>
      <c r="C7" s="15" t="s">
        <v>83</v>
      </c>
      <c r="D7" s="15" t="s">
        <v>88</v>
      </c>
      <c r="E7" s="15" t="s">
        <v>70</v>
      </c>
      <c r="F7" s="16" t="s">
        <v>36</v>
      </c>
    </row>
    <row r="8" customFormat="false" ht="15" hidden="false" customHeight="false" outlineLevel="0" collapsed="false">
      <c r="A8" s="11" t="n">
        <v>5</v>
      </c>
      <c r="B8" s="11" t="s">
        <v>87</v>
      </c>
      <c r="C8" s="11" t="s">
        <v>83</v>
      </c>
      <c r="D8" s="11" t="s">
        <v>88</v>
      </c>
      <c r="E8" s="11" t="s">
        <v>71</v>
      </c>
      <c r="F8" s="12" t="s">
        <v>36</v>
      </c>
    </row>
    <row r="9" customFormat="false" ht="15" hidden="false" customHeight="false" outlineLevel="0" collapsed="false">
      <c r="A9" s="15" t="n">
        <v>6</v>
      </c>
      <c r="B9" s="15" t="s">
        <v>86</v>
      </c>
      <c r="C9" s="15" t="s">
        <v>83</v>
      </c>
      <c r="D9" s="15" t="s">
        <v>88</v>
      </c>
      <c r="E9" s="15" t="s">
        <v>72</v>
      </c>
      <c r="F9" s="16" t="s">
        <v>36</v>
      </c>
    </row>
    <row r="10" customFormat="false" ht="15" hidden="false" customHeight="false" outlineLevel="0" collapsed="false">
      <c r="A10" s="11" t="n">
        <v>7</v>
      </c>
      <c r="B10" s="11" t="s">
        <v>85</v>
      </c>
      <c r="C10" s="11" t="s">
        <v>83</v>
      </c>
      <c r="D10" s="11" t="s">
        <v>89</v>
      </c>
      <c r="E10" s="11" t="s">
        <v>71</v>
      </c>
      <c r="F10" s="12" t="s">
        <v>36</v>
      </c>
    </row>
    <row r="11" customFormat="false" ht="15" hidden="false" customHeight="false" outlineLevel="0" collapsed="false">
      <c r="A11" s="15" t="n">
        <v>8</v>
      </c>
      <c r="B11" s="15" t="s">
        <v>82</v>
      </c>
      <c r="C11" s="15" t="s">
        <v>83</v>
      </c>
      <c r="D11" s="15" t="s">
        <v>89</v>
      </c>
      <c r="E11" s="15" t="s">
        <v>70</v>
      </c>
      <c r="F11" s="16" t="s">
        <v>36</v>
      </c>
    </row>
    <row r="12" customFormat="false" ht="15" hidden="false" customHeight="false" outlineLevel="0" collapsed="false">
      <c r="A12" s="11" t="n">
        <v>9</v>
      </c>
      <c r="B12" s="11" t="s">
        <v>86</v>
      </c>
      <c r="C12" s="11" t="s">
        <v>83</v>
      </c>
      <c r="D12" s="11" t="s">
        <v>89</v>
      </c>
      <c r="E12" s="11" t="s">
        <v>70</v>
      </c>
      <c r="F12" s="12" t="s">
        <v>36</v>
      </c>
    </row>
    <row r="13" customFormat="false" ht="15" hidden="false" customHeight="false" outlineLevel="0" collapsed="false">
      <c r="A13" s="15" t="n">
        <v>10</v>
      </c>
      <c r="B13" s="15" t="s">
        <v>87</v>
      </c>
      <c r="C13" s="15" t="s">
        <v>83</v>
      </c>
      <c r="D13" s="15" t="s">
        <v>89</v>
      </c>
      <c r="E13" s="15" t="s">
        <v>72</v>
      </c>
      <c r="F13" s="16" t="s">
        <v>36</v>
      </c>
    </row>
    <row r="14" customFormat="false" ht="15" hidden="false" customHeight="false" outlineLevel="0" collapsed="false">
      <c r="A14" s="11" t="n">
        <v>11</v>
      </c>
      <c r="B14" s="11" t="s">
        <v>82</v>
      </c>
      <c r="C14" s="11" t="s">
        <v>83</v>
      </c>
      <c r="D14" s="11" t="s">
        <v>90</v>
      </c>
      <c r="E14" s="11" t="s">
        <v>71</v>
      </c>
      <c r="F14" s="12" t="s">
        <v>36</v>
      </c>
    </row>
    <row r="15" customFormat="false" ht="15" hidden="false" customHeight="false" outlineLevel="0" collapsed="false">
      <c r="A15" s="15" t="n">
        <v>12</v>
      </c>
      <c r="B15" s="15" t="s">
        <v>85</v>
      </c>
      <c r="C15" s="15" t="s">
        <v>83</v>
      </c>
      <c r="D15" s="15" t="s">
        <v>91</v>
      </c>
      <c r="E15" s="15" t="s">
        <v>70</v>
      </c>
      <c r="F15" s="16" t="s">
        <v>36</v>
      </c>
    </row>
    <row r="16" customFormat="false" ht="15" hidden="false" customHeight="false" outlineLevel="0" collapsed="false">
      <c r="A16" s="11" t="n">
        <v>13</v>
      </c>
      <c r="B16" s="11" t="s">
        <v>85</v>
      </c>
      <c r="C16" s="11" t="s">
        <v>83</v>
      </c>
      <c r="D16" s="11" t="s">
        <v>91</v>
      </c>
      <c r="E16" s="11" t="s">
        <v>70</v>
      </c>
      <c r="F16" s="12" t="s">
        <v>36</v>
      </c>
    </row>
    <row r="17" customFormat="false" ht="15" hidden="false" customHeight="false" outlineLevel="0" collapsed="false">
      <c r="A17" s="15" t="n">
        <v>14</v>
      </c>
      <c r="B17" s="15" t="s">
        <v>82</v>
      </c>
      <c r="C17" s="15" t="s">
        <v>83</v>
      </c>
      <c r="D17" s="15" t="s">
        <v>91</v>
      </c>
      <c r="E17" s="15" t="s">
        <v>71</v>
      </c>
      <c r="F17" s="16" t="s">
        <v>36</v>
      </c>
    </row>
    <row r="18" customFormat="false" ht="15" hidden="false" customHeight="false" outlineLevel="0" collapsed="false">
      <c r="A18" s="11" t="n">
        <v>15</v>
      </c>
      <c r="B18" s="11" t="s">
        <v>87</v>
      </c>
      <c r="C18" s="11" t="s">
        <v>83</v>
      </c>
      <c r="D18" s="11" t="s">
        <v>91</v>
      </c>
      <c r="E18" s="11" t="s">
        <v>72</v>
      </c>
      <c r="F18" s="12" t="s">
        <v>36</v>
      </c>
    </row>
    <row r="19" customFormat="false" ht="15" hidden="false" customHeight="false" outlineLevel="0" collapsed="false">
      <c r="A19" s="15" t="n">
        <v>16</v>
      </c>
      <c r="B19" s="15" t="s">
        <v>86</v>
      </c>
      <c r="C19" s="15" t="s">
        <v>83</v>
      </c>
      <c r="D19" s="15" t="s">
        <v>92</v>
      </c>
      <c r="E19" s="15" t="s">
        <v>71</v>
      </c>
      <c r="F19" s="16" t="s">
        <v>36</v>
      </c>
    </row>
    <row r="20" customFormat="false" ht="15" hidden="false" customHeight="false" outlineLevel="0" collapsed="false">
      <c r="A20" s="11" t="n">
        <v>17</v>
      </c>
      <c r="B20" s="11" t="s">
        <v>87</v>
      </c>
      <c r="C20" s="11" t="s">
        <v>83</v>
      </c>
      <c r="D20" s="11" t="s">
        <v>92</v>
      </c>
      <c r="E20" s="11" t="s">
        <v>71</v>
      </c>
      <c r="F20" s="12" t="s">
        <v>36</v>
      </c>
    </row>
    <row r="21" customFormat="false" ht="15" hidden="false" customHeight="false" outlineLevel="0" collapsed="false">
      <c r="A21" s="15" t="n">
        <v>18</v>
      </c>
      <c r="B21" s="15" t="s">
        <v>82</v>
      </c>
      <c r="C21" s="15" t="s">
        <v>83</v>
      </c>
      <c r="D21" s="15" t="s">
        <v>93</v>
      </c>
      <c r="E21" s="15" t="s">
        <v>70</v>
      </c>
      <c r="F21" s="16" t="s">
        <v>49</v>
      </c>
    </row>
    <row r="22" customFormat="false" ht="15" hidden="false" customHeight="false" outlineLevel="0" collapsed="false">
      <c r="A22" s="11" t="n">
        <v>19</v>
      </c>
      <c r="B22" s="11" t="s">
        <v>86</v>
      </c>
      <c r="C22" s="11" t="s">
        <v>83</v>
      </c>
      <c r="D22" s="11" t="s">
        <v>93</v>
      </c>
      <c r="E22" s="11" t="s">
        <v>71</v>
      </c>
      <c r="F22" s="12" t="s">
        <v>49</v>
      </c>
    </row>
    <row r="23" customFormat="false" ht="15" hidden="false" customHeight="false" outlineLevel="0" collapsed="false">
      <c r="A23" s="15" t="n">
        <v>20</v>
      </c>
      <c r="B23" s="15" t="s">
        <v>85</v>
      </c>
      <c r="C23" s="15" t="s">
        <v>83</v>
      </c>
      <c r="D23" s="15" t="s">
        <v>94</v>
      </c>
      <c r="E23" s="15" t="s">
        <v>70</v>
      </c>
      <c r="F23" s="16" t="s">
        <v>49</v>
      </c>
    </row>
    <row r="24" customFormat="false" ht="15" hidden="false" customHeight="false" outlineLevel="0" collapsed="false">
      <c r="A24" s="11" t="n">
        <v>21</v>
      </c>
      <c r="B24" s="11" t="s">
        <v>85</v>
      </c>
      <c r="C24" s="11" t="s">
        <v>83</v>
      </c>
      <c r="D24" s="11" t="s">
        <v>94</v>
      </c>
      <c r="E24" s="11" t="s">
        <v>71</v>
      </c>
      <c r="F24" s="12" t="s">
        <v>49</v>
      </c>
    </row>
    <row r="25" customFormat="false" ht="15" hidden="false" customHeight="false" outlineLevel="0" collapsed="false">
      <c r="A25" s="15" t="n">
        <v>22</v>
      </c>
      <c r="B25" s="15" t="s">
        <v>86</v>
      </c>
      <c r="C25" s="15" t="s">
        <v>83</v>
      </c>
      <c r="D25" s="15" t="s">
        <v>95</v>
      </c>
      <c r="E25" s="15" t="s">
        <v>70</v>
      </c>
      <c r="F25" s="16" t="s">
        <v>49</v>
      </c>
    </row>
    <row r="26" customFormat="false" ht="15" hidden="false" customHeight="false" outlineLevel="0" collapsed="false">
      <c r="A26" s="11" t="n">
        <v>23</v>
      </c>
      <c r="B26" s="11" t="s">
        <v>82</v>
      </c>
      <c r="C26" s="11" t="s">
        <v>83</v>
      </c>
      <c r="D26" s="11" t="s">
        <v>95</v>
      </c>
      <c r="E26" s="11" t="s">
        <v>71</v>
      </c>
      <c r="F26" s="12" t="s">
        <v>49</v>
      </c>
    </row>
    <row r="27" customFormat="false" ht="15" hidden="false" customHeight="false" outlineLevel="0" collapsed="false">
      <c r="A27" s="15" t="n">
        <v>24</v>
      </c>
      <c r="B27" s="15" t="s">
        <v>87</v>
      </c>
      <c r="C27" s="15" t="s">
        <v>83</v>
      </c>
      <c r="D27" s="15" t="s">
        <v>96</v>
      </c>
      <c r="E27" s="15" t="s">
        <v>72</v>
      </c>
      <c r="F27" s="16" t="s">
        <v>49</v>
      </c>
    </row>
    <row r="28" customFormat="false" ht="15" hidden="false" customHeight="false" outlineLevel="0" collapsed="false">
      <c r="A28" s="11" t="n">
        <v>25</v>
      </c>
      <c r="B28" s="11" t="s">
        <v>86</v>
      </c>
      <c r="C28" s="11" t="s">
        <v>83</v>
      </c>
      <c r="D28" s="11" t="s">
        <v>97</v>
      </c>
      <c r="E28" s="11" t="s">
        <v>71</v>
      </c>
      <c r="F28" s="12" t="s">
        <v>49</v>
      </c>
    </row>
    <row r="29" customFormat="false" ht="15" hidden="false" customHeight="false" outlineLevel="0" collapsed="false">
      <c r="A29" s="15" t="n">
        <v>26</v>
      </c>
      <c r="B29" s="15" t="s">
        <v>87</v>
      </c>
      <c r="C29" s="15" t="s">
        <v>83</v>
      </c>
      <c r="D29" s="15" t="s">
        <v>98</v>
      </c>
      <c r="E29" s="15" t="s">
        <v>69</v>
      </c>
      <c r="F29" s="16" t="s">
        <v>60</v>
      </c>
    </row>
    <row r="30" customFormat="false" ht="15" hidden="false" customHeight="false" outlineLevel="0" collapsed="false">
      <c r="A30" s="11" t="n">
        <v>27</v>
      </c>
      <c r="B30" s="11" t="s">
        <v>85</v>
      </c>
      <c r="C30" s="11" t="s">
        <v>83</v>
      </c>
      <c r="D30" s="11" t="s">
        <v>98</v>
      </c>
      <c r="E30" s="11" t="s">
        <v>70</v>
      </c>
      <c r="F30" s="12" t="s">
        <v>60</v>
      </c>
    </row>
    <row r="31" customFormat="false" ht="15" hidden="false" customHeight="false" outlineLevel="0" collapsed="false">
      <c r="A31" s="15" t="n">
        <v>28</v>
      </c>
      <c r="B31" s="15" t="s">
        <v>82</v>
      </c>
      <c r="C31" s="15" t="s">
        <v>83</v>
      </c>
      <c r="D31" s="15" t="s">
        <v>99</v>
      </c>
      <c r="E31" s="15" t="s">
        <v>71</v>
      </c>
      <c r="F31" s="16" t="s">
        <v>60</v>
      </c>
    </row>
    <row r="32" customFormat="false" ht="15" hidden="false" customHeight="false" outlineLevel="0" collapsed="false">
      <c r="A32" s="11" t="n">
        <v>29</v>
      </c>
      <c r="B32" s="11" t="s">
        <v>82</v>
      </c>
      <c r="C32" s="11" t="s">
        <v>83</v>
      </c>
      <c r="D32" s="11" t="s">
        <v>99</v>
      </c>
      <c r="E32" s="11" t="s">
        <v>71</v>
      </c>
      <c r="F32" s="12" t="s">
        <v>60</v>
      </c>
    </row>
    <row r="33" customFormat="false" ht="15" hidden="false" customHeight="false" outlineLevel="0" collapsed="false">
      <c r="A33" s="15" t="n">
        <v>30</v>
      </c>
      <c r="B33" s="15" t="s">
        <v>85</v>
      </c>
      <c r="C33" s="15" t="s">
        <v>83</v>
      </c>
      <c r="D33" s="15" t="s">
        <v>100</v>
      </c>
      <c r="E33" s="15" t="s">
        <v>70</v>
      </c>
      <c r="F33" s="16" t="s">
        <v>60</v>
      </c>
    </row>
    <row r="34" customFormat="false" ht="15" hidden="false" customHeight="false" outlineLevel="0" collapsed="false">
      <c r="A34" s="11" t="n">
        <v>31</v>
      </c>
      <c r="B34" s="11" t="s">
        <v>101</v>
      </c>
      <c r="C34" s="11" t="s">
        <v>102</v>
      </c>
      <c r="D34" s="11" t="s">
        <v>84</v>
      </c>
      <c r="E34" s="11" t="s">
        <v>71</v>
      </c>
      <c r="F34" s="12" t="s">
        <v>36</v>
      </c>
    </row>
    <row r="35" customFormat="false" ht="15" hidden="false" customHeight="false" outlineLevel="0" collapsed="false">
      <c r="A35" s="15" t="n">
        <v>32</v>
      </c>
      <c r="B35" s="15" t="s">
        <v>103</v>
      </c>
      <c r="C35" s="15" t="s">
        <v>102</v>
      </c>
      <c r="D35" s="15" t="s">
        <v>89</v>
      </c>
      <c r="E35" s="15" t="s">
        <v>71</v>
      </c>
      <c r="F35" s="16" t="s">
        <v>36</v>
      </c>
    </row>
    <row r="36" customFormat="false" ht="15" hidden="false" customHeight="false" outlineLevel="0" collapsed="false">
      <c r="A36" s="11" t="n">
        <v>33</v>
      </c>
      <c r="B36" s="11" t="s">
        <v>104</v>
      </c>
      <c r="C36" s="11" t="s">
        <v>102</v>
      </c>
      <c r="D36" s="11" t="s">
        <v>91</v>
      </c>
      <c r="E36" s="11" t="s">
        <v>71</v>
      </c>
      <c r="F36" s="12" t="s">
        <v>36</v>
      </c>
    </row>
    <row r="37" customFormat="false" ht="15" hidden="false" customHeight="false" outlineLevel="0" collapsed="false">
      <c r="A37" s="15" t="n">
        <v>34</v>
      </c>
      <c r="B37" s="15" t="s">
        <v>105</v>
      </c>
      <c r="C37" s="15" t="s">
        <v>102</v>
      </c>
      <c r="D37" s="15" t="s">
        <v>91</v>
      </c>
      <c r="E37" s="15" t="s">
        <v>72</v>
      </c>
      <c r="F37" s="16" t="s">
        <v>36</v>
      </c>
    </row>
    <row r="38" customFormat="false" ht="15" hidden="false" customHeight="false" outlineLevel="0" collapsed="false">
      <c r="A38" s="11" t="n">
        <v>35</v>
      </c>
      <c r="B38" s="11" t="s">
        <v>106</v>
      </c>
      <c r="C38" s="11" t="s">
        <v>102</v>
      </c>
      <c r="D38" s="11" t="s">
        <v>92</v>
      </c>
      <c r="E38" s="11" t="s">
        <v>72</v>
      </c>
      <c r="F38" s="12" t="s">
        <v>36</v>
      </c>
    </row>
    <row r="39" customFormat="false" ht="15" hidden="false" customHeight="false" outlineLevel="0" collapsed="false">
      <c r="A39" s="15" t="n">
        <v>36</v>
      </c>
      <c r="B39" s="15" t="s">
        <v>107</v>
      </c>
      <c r="C39" s="15" t="s">
        <v>102</v>
      </c>
      <c r="D39" s="15" t="s">
        <v>95</v>
      </c>
      <c r="E39" s="15" t="s">
        <v>71</v>
      </c>
      <c r="F39" s="16" t="s">
        <v>49</v>
      </c>
    </row>
    <row r="40" customFormat="false" ht="15" hidden="false" customHeight="false" outlineLevel="0" collapsed="false">
      <c r="A40" s="11" t="n">
        <v>37</v>
      </c>
      <c r="B40" s="11" t="s">
        <v>108</v>
      </c>
      <c r="C40" s="11" t="s">
        <v>102</v>
      </c>
      <c r="D40" s="11" t="s">
        <v>97</v>
      </c>
      <c r="E40" s="11" t="s">
        <v>72</v>
      </c>
      <c r="F40" s="12" t="s">
        <v>49</v>
      </c>
    </row>
    <row r="41" customFormat="false" ht="15" hidden="false" customHeight="false" outlineLevel="0" collapsed="false">
      <c r="A41" s="15" t="n">
        <v>38</v>
      </c>
      <c r="B41" s="15" t="s">
        <v>109</v>
      </c>
      <c r="C41" s="15" t="s">
        <v>102</v>
      </c>
      <c r="D41" s="15" t="s">
        <v>98</v>
      </c>
      <c r="E41" s="15" t="s">
        <v>71</v>
      </c>
      <c r="F41" s="16" t="s">
        <v>60</v>
      </c>
    </row>
    <row r="42" customFormat="false" ht="15" hidden="false" customHeight="false" outlineLevel="0" collapsed="false">
      <c r="A42" s="11" t="n">
        <v>39</v>
      </c>
      <c r="B42" s="11" t="s">
        <v>110</v>
      </c>
      <c r="C42" s="11" t="s">
        <v>102</v>
      </c>
      <c r="D42" s="11" t="s">
        <v>99</v>
      </c>
      <c r="E42" s="11" t="s">
        <v>72</v>
      </c>
      <c r="F42" s="12" t="s">
        <v>60</v>
      </c>
    </row>
    <row r="43" customFormat="false" ht="15" hidden="false" customHeight="false" outlineLevel="0" collapsed="false">
      <c r="A43" s="15" t="n">
        <v>40</v>
      </c>
      <c r="B43" s="15" t="s">
        <v>111</v>
      </c>
      <c r="C43" s="15" t="s">
        <v>102</v>
      </c>
      <c r="D43" s="15" t="s">
        <v>100</v>
      </c>
      <c r="E43" s="15" t="s">
        <v>71</v>
      </c>
      <c r="F43" s="16" t="s">
        <v>60</v>
      </c>
    </row>
    <row r="45" customFormat="false" ht="15" hidden="false" customHeight="false" outlineLevel="0" collapsed="false">
      <c r="A45" s="9" t="s">
        <v>112</v>
      </c>
      <c r="B45" s="9"/>
      <c r="C45" s="9"/>
      <c r="D45" s="9"/>
      <c r="E45" s="9"/>
      <c r="F45" s="9"/>
    </row>
  </sheetData>
  <mergeCells count="3">
    <mergeCell ref="A1:F1"/>
    <mergeCell ref="A2:F2"/>
    <mergeCell ref="A45:F4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R6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0"/>
    <col collapsed="false" customWidth="true" hidden="false" outlineLevel="0" max="42" min="3" style="0" width="4.4"/>
    <col collapsed="false" customWidth="true" hidden="false" outlineLevel="0" max="44" min="43" style="0" width="8"/>
  </cols>
  <sheetData>
    <row r="1" customFormat="false" ht="17.35" hidden="false" customHeight="false" outlineLevel="0" collapsed="false">
      <c r="A1" s="8" t="s">
        <v>113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customFormat="false" ht="15" hidden="false" customHeight="false" outlineLevel="0" collapsed="false">
      <c r="A2" s="9" t="s">
        <v>114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customFormat="false" ht="15" hidden="false" customHeight="false" outlineLevel="0" collapsed="false">
      <c r="A3" s="10" t="s">
        <v>25</v>
      </c>
      <c r="B3" s="10" t="s">
        <v>115</v>
      </c>
      <c r="C3" s="25" t="n">
        <v>1</v>
      </c>
      <c r="D3" s="25" t="n">
        <v>2</v>
      </c>
      <c r="E3" s="25" t="n">
        <v>3</v>
      </c>
      <c r="F3" s="25" t="n">
        <v>4</v>
      </c>
      <c r="G3" s="25" t="n">
        <v>5</v>
      </c>
      <c r="H3" s="25" t="n">
        <v>6</v>
      </c>
      <c r="I3" s="25" t="n">
        <v>7</v>
      </c>
      <c r="J3" s="25" t="n">
        <v>8</v>
      </c>
      <c r="K3" s="25" t="n">
        <v>9</v>
      </c>
      <c r="L3" s="25" t="n">
        <v>10</v>
      </c>
      <c r="M3" s="25" t="n">
        <v>11</v>
      </c>
      <c r="N3" s="25" t="n">
        <v>12</v>
      </c>
      <c r="O3" s="25" t="n">
        <v>13</v>
      </c>
      <c r="P3" s="25" t="n">
        <v>14</v>
      </c>
      <c r="Q3" s="25" t="n">
        <v>15</v>
      </c>
      <c r="R3" s="25" t="n">
        <v>16</v>
      </c>
      <c r="S3" s="25" t="n">
        <v>17</v>
      </c>
      <c r="T3" s="25" t="n">
        <v>18</v>
      </c>
      <c r="U3" s="25" t="n">
        <v>19</v>
      </c>
      <c r="V3" s="25" t="n">
        <v>20</v>
      </c>
      <c r="W3" s="25" t="n">
        <v>21</v>
      </c>
      <c r="X3" s="25" t="n">
        <v>22</v>
      </c>
      <c r="Y3" s="25" t="n">
        <v>23</v>
      </c>
      <c r="Z3" s="25" t="n">
        <v>24</v>
      </c>
      <c r="AA3" s="25" t="n">
        <v>25</v>
      </c>
      <c r="AB3" s="25" t="n">
        <v>26</v>
      </c>
      <c r="AC3" s="25" t="n">
        <v>27</v>
      </c>
      <c r="AD3" s="25" t="n">
        <v>28</v>
      </c>
      <c r="AE3" s="25" t="n">
        <v>29</v>
      </c>
      <c r="AF3" s="25" t="n">
        <v>30</v>
      </c>
      <c r="AG3" s="18" t="n">
        <v>31</v>
      </c>
      <c r="AH3" s="18" t="n">
        <v>32</v>
      </c>
      <c r="AI3" s="18" t="n">
        <v>33</v>
      </c>
      <c r="AJ3" s="18" t="n">
        <v>34</v>
      </c>
      <c r="AK3" s="18" t="n">
        <v>35</v>
      </c>
      <c r="AL3" s="18" t="n">
        <v>36</v>
      </c>
      <c r="AM3" s="18" t="n">
        <v>37</v>
      </c>
      <c r="AN3" s="18" t="n">
        <v>38</v>
      </c>
      <c r="AO3" s="18" t="n">
        <v>39</v>
      </c>
      <c r="AP3" s="18" t="n">
        <v>40</v>
      </c>
      <c r="AQ3" s="18" t="s">
        <v>116</v>
      </c>
      <c r="AR3" s="18" t="s">
        <v>117</v>
      </c>
    </row>
    <row r="4" customFormat="false" ht="15" hidden="false" customHeight="false" outlineLevel="0" collapsed="false">
      <c r="A4" s="26" t="n">
        <v>1</v>
      </c>
      <c r="B4" s="27" t="s">
        <v>118</v>
      </c>
      <c r="C4" s="13" t="s">
        <v>119</v>
      </c>
      <c r="D4" s="13" t="s">
        <v>120</v>
      </c>
      <c r="E4" s="13" t="s">
        <v>121</v>
      </c>
      <c r="F4" s="13" t="s">
        <v>122</v>
      </c>
      <c r="G4" s="13" t="s">
        <v>122</v>
      </c>
      <c r="H4" s="13" t="s">
        <v>121</v>
      </c>
      <c r="I4" s="13" t="s">
        <v>122</v>
      </c>
      <c r="J4" s="13" t="s">
        <v>119</v>
      </c>
      <c r="K4" s="13" t="s">
        <v>121</v>
      </c>
      <c r="L4" s="13" t="s">
        <v>122</v>
      </c>
      <c r="M4" s="13" t="s">
        <v>119</v>
      </c>
      <c r="N4" s="13" t="s">
        <v>120</v>
      </c>
      <c r="O4" s="13" t="s">
        <v>120</v>
      </c>
      <c r="P4" s="13" t="s">
        <v>120</v>
      </c>
      <c r="Q4" s="13" t="s">
        <v>122</v>
      </c>
      <c r="R4" s="13" t="s">
        <v>121</v>
      </c>
      <c r="S4" s="13" t="s">
        <v>122</v>
      </c>
      <c r="T4" s="13" t="s">
        <v>119</v>
      </c>
      <c r="U4" s="13" t="s">
        <v>121</v>
      </c>
      <c r="V4" s="13" t="s">
        <v>120</v>
      </c>
      <c r="W4" s="13" t="s">
        <v>122</v>
      </c>
      <c r="X4" s="13" t="s">
        <v>121</v>
      </c>
      <c r="Y4" s="13" t="s">
        <v>119</v>
      </c>
      <c r="Z4" s="13" t="s">
        <v>122</v>
      </c>
      <c r="AA4" s="13" t="s">
        <v>121</v>
      </c>
      <c r="AB4" s="13" t="s">
        <v>122</v>
      </c>
      <c r="AC4" s="13" t="s">
        <v>120</v>
      </c>
      <c r="AD4" s="13" t="s">
        <v>120</v>
      </c>
      <c r="AE4" s="13" t="s">
        <v>119</v>
      </c>
      <c r="AF4" s="13" t="s">
        <v>120</v>
      </c>
      <c r="AG4" s="13" t="n">
        <v>1</v>
      </c>
      <c r="AH4" s="13" t="n">
        <v>1</v>
      </c>
      <c r="AI4" s="13" t="n">
        <v>1</v>
      </c>
      <c r="AJ4" s="13" t="n">
        <v>1</v>
      </c>
      <c r="AK4" s="13" t="n">
        <v>0</v>
      </c>
      <c r="AL4" s="13" t="n">
        <v>1</v>
      </c>
      <c r="AM4" s="13" t="n">
        <v>1</v>
      </c>
      <c r="AN4" s="13" t="n">
        <v>1</v>
      </c>
      <c r="AO4" s="13" t="n">
        <v>1</v>
      </c>
      <c r="AP4" s="13" t="n">
        <v>0</v>
      </c>
      <c r="AQ4" s="28" t="n">
        <f aca="false">IF(COUNTA(C4:AP4)=0,"",SUM(Scored!C4:AP4))</f>
        <v>34</v>
      </c>
      <c r="AR4" s="29" t="n">
        <f aca="false">IF(AQ4="","",AQ4/40)</f>
        <v>0.85</v>
      </c>
    </row>
    <row r="5" customFormat="false" ht="15" hidden="false" customHeight="false" outlineLevel="0" collapsed="false">
      <c r="A5" s="26" t="n">
        <v>2</v>
      </c>
      <c r="B5" s="6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28" t="str">
        <f aca="false">IF(COUNTA(C5:AP5)=0,"",SUM(Scored!C5:AP5))</f>
        <v/>
      </c>
      <c r="AR5" s="29" t="str">
        <f aca="false">IF(AQ5="","",AQ5/40)</f>
        <v/>
      </c>
    </row>
    <row r="6" customFormat="false" ht="15" hidden="false" customHeight="false" outlineLevel="0" collapsed="false">
      <c r="A6" s="26" t="n">
        <v>3</v>
      </c>
      <c r="B6" s="6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28" t="str">
        <f aca="false">IF(COUNTA(C6:AP6)=0,"",SUM(Scored!C6:AP6))</f>
        <v/>
      </c>
      <c r="AR6" s="29" t="str">
        <f aca="false">IF(AQ6="","",AQ6/40)</f>
        <v/>
      </c>
    </row>
    <row r="7" customFormat="false" ht="15" hidden="false" customHeight="false" outlineLevel="0" collapsed="false">
      <c r="A7" s="26" t="n">
        <v>4</v>
      </c>
      <c r="B7" s="6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28" t="str">
        <f aca="false">IF(COUNTA(C7:AP7)=0,"",SUM(Scored!C7:AP7))</f>
        <v/>
      </c>
      <c r="AR7" s="29" t="str">
        <f aca="false">IF(AQ7="","",AQ7/40)</f>
        <v/>
      </c>
    </row>
    <row r="8" customFormat="false" ht="15" hidden="false" customHeight="false" outlineLevel="0" collapsed="false">
      <c r="A8" s="26" t="n">
        <v>5</v>
      </c>
      <c r="B8" s="6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28" t="str">
        <f aca="false">IF(COUNTA(C8:AP8)=0,"",SUM(Scored!C8:AP8))</f>
        <v/>
      </c>
      <c r="AR8" s="29" t="str">
        <f aca="false">IF(AQ8="","",AQ8/40)</f>
        <v/>
      </c>
    </row>
    <row r="9" customFormat="false" ht="15" hidden="false" customHeight="false" outlineLevel="0" collapsed="false">
      <c r="A9" s="26" t="n">
        <v>6</v>
      </c>
      <c r="B9" s="6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28" t="str">
        <f aca="false">IF(COUNTA(C9:AP9)=0,"",SUM(Scored!C9:AP9))</f>
        <v/>
      </c>
      <c r="AR9" s="29" t="str">
        <f aca="false">IF(AQ9="","",AQ9/40)</f>
        <v/>
      </c>
    </row>
    <row r="10" customFormat="false" ht="15" hidden="false" customHeight="false" outlineLevel="0" collapsed="false">
      <c r="A10" s="26" t="n">
        <v>7</v>
      </c>
      <c r="B10" s="6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28" t="str">
        <f aca="false">IF(COUNTA(C10:AP10)=0,"",SUM(Scored!C10:AP10))</f>
        <v/>
      </c>
      <c r="AR10" s="29" t="str">
        <f aca="false">IF(AQ10="","",AQ10/40)</f>
        <v/>
      </c>
    </row>
    <row r="11" customFormat="false" ht="15" hidden="false" customHeight="false" outlineLevel="0" collapsed="false">
      <c r="A11" s="26" t="n">
        <v>8</v>
      </c>
      <c r="B11" s="6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28" t="str">
        <f aca="false">IF(COUNTA(C11:AP11)=0,"",SUM(Scored!C11:AP11))</f>
        <v/>
      </c>
      <c r="AR11" s="29" t="str">
        <f aca="false">IF(AQ11="","",AQ11/40)</f>
        <v/>
      </c>
    </row>
    <row r="12" customFormat="false" ht="15" hidden="false" customHeight="false" outlineLevel="0" collapsed="false">
      <c r="A12" s="26" t="n">
        <v>9</v>
      </c>
      <c r="B12" s="6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28" t="str">
        <f aca="false">IF(COUNTA(C12:AP12)=0,"",SUM(Scored!C12:AP12))</f>
        <v/>
      </c>
      <c r="AR12" s="29" t="str">
        <f aca="false">IF(AQ12="","",AQ12/40)</f>
        <v/>
      </c>
    </row>
    <row r="13" customFormat="false" ht="15" hidden="false" customHeight="false" outlineLevel="0" collapsed="false">
      <c r="A13" s="26" t="n">
        <v>10</v>
      </c>
      <c r="B13" s="6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28" t="str">
        <f aca="false">IF(COUNTA(C13:AP13)=0,"",SUM(Scored!C13:AP13))</f>
        <v/>
      </c>
      <c r="AR13" s="29" t="str">
        <f aca="false">IF(AQ13="","",AQ13/40)</f>
        <v/>
      </c>
    </row>
    <row r="14" customFormat="false" ht="15" hidden="false" customHeight="false" outlineLevel="0" collapsed="false">
      <c r="A14" s="26" t="n">
        <v>11</v>
      </c>
      <c r="B14" s="6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28" t="str">
        <f aca="false">IF(COUNTA(C14:AP14)=0,"",SUM(Scored!C14:AP14))</f>
        <v/>
      </c>
      <c r="AR14" s="29" t="str">
        <f aca="false">IF(AQ14="","",AQ14/40)</f>
        <v/>
      </c>
    </row>
    <row r="15" customFormat="false" ht="15" hidden="false" customHeight="false" outlineLevel="0" collapsed="false">
      <c r="A15" s="26" t="n">
        <v>12</v>
      </c>
      <c r="B15" s="6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28" t="str">
        <f aca="false">IF(COUNTA(C15:AP15)=0,"",SUM(Scored!C15:AP15))</f>
        <v/>
      </c>
      <c r="AR15" s="29" t="str">
        <f aca="false">IF(AQ15="","",AQ15/40)</f>
        <v/>
      </c>
    </row>
    <row r="16" customFormat="false" ht="15" hidden="false" customHeight="false" outlineLevel="0" collapsed="false">
      <c r="A16" s="26" t="n">
        <v>13</v>
      </c>
      <c r="B16" s="6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28" t="str">
        <f aca="false">IF(COUNTA(C16:AP16)=0,"",SUM(Scored!C16:AP16))</f>
        <v/>
      </c>
      <c r="AR16" s="29" t="str">
        <f aca="false">IF(AQ16="","",AQ16/40)</f>
        <v/>
      </c>
    </row>
    <row r="17" customFormat="false" ht="15" hidden="false" customHeight="false" outlineLevel="0" collapsed="false">
      <c r="A17" s="26" t="n">
        <v>14</v>
      </c>
      <c r="B17" s="6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28" t="str">
        <f aca="false">IF(COUNTA(C17:AP17)=0,"",SUM(Scored!C17:AP17))</f>
        <v/>
      </c>
      <c r="AR17" s="29" t="str">
        <f aca="false">IF(AQ17="","",AQ17/40)</f>
        <v/>
      </c>
    </row>
    <row r="18" customFormat="false" ht="15" hidden="false" customHeight="false" outlineLevel="0" collapsed="false">
      <c r="A18" s="26" t="n">
        <v>15</v>
      </c>
      <c r="B18" s="6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28" t="str">
        <f aca="false">IF(COUNTA(C18:AP18)=0,"",SUM(Scored!C18:AP18))</f>
        <v/>
      </c>
      <c r="AR18" s="29" t="str">
        <f aca="false">IF(AQ18="","",AQ18/40)</f>
        <v/>
      </c>
    </row>
    <row r="19" customFormat="false" ht="15" hidden="false" customHeight="false" outlineLevel="0" collapsed="false">
      <c r="A19" s="26" t="n">
        <v>16</v>
      </c>
      <c r="B19" s="6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28" t="str">
        <f aca="false">IF(COUNTA(C19:AP19)=0,"",SUM(Scored!C19:AP19))</f>
        <v/>
      </c>
      <c r="AR19" s="29" t="str">
        <f aca="false">IF(AQ19="","",AQ19/40)</f>
        <v/>
      </c>
    </row>
    <row r="20" customFormat="false" ht="15" hidden="false" customHeight="false" outlineLevel="0" collapsed="false">
      <c r="A20" s="26" t="n">
        <v>17</v>
      </c>
      <c r="B20" s="6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28" t="str">
        <f aca="false">IF(COUNTA(C20:AP20)=0,"",SUM(Scored!C20:AP20))</f>
        <v/>
      </c>
      <c r="AR20" s="29" t="str">
        <f aca="false">IF(AQ20="","",AQ20/40)</f>
        <v/>
      </c>
    </row>
    <row r="21" customFormat="false" ht="15" hidden="false" customHeight="false" outlineLevel="0" collapsed="false">
      <c r="A21" s="26" t="n">
        <v>18</v>
      </c>
      <c r="B21" s="6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28" t="str">
        <f aca="false">IF(COUNTA(C21:AP21)=0,"",SUM(Scored!C21:AP21))</f>
        <v/>
      </c>
      <c r="AR21" s="29" t="str">
        <f aca="false">IF(AQ21="","",AQ21/40)</f>
        <v/>
      </c>
    </row>
    <row r="22" customFormat="false" ht="15" hidden="false" customHeight="false" outlineLevel="0" collapsed="false">
      <c r="A22" s="26" t="n">
        <v>19</v>
      </c>
      <c r="B22" s="6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28" t="str">
        <f aca="false">IF(COUNTA(C22:AP22)=0,"",SUM(Scored!C22:AP22))</f>
        <v/>
      </c>
      <c r="AR22" s="29" t="str">
        <f aca="false">IF(AQ22="","",AQ22/40)</f>
        <v/>
      </c>
    </row>
    <row r="23" customFormat="false" ht="15" hidden="false" customHeight="false" outlineLevel="0" collapsed="false">
      <c r="A23" s="26" t="n">
        <v>20</v>
      </c>
      <c r="B23" s="6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28" t="str">
        <f aca="false">IF(COUNTA(C23:AP23)=0,"",SUM(Scored!C23:AP23))</f>
        <v/>
      </c>
      <c r="AR23" s="29" t="str">
        <f aca="false">IF(AQ23="","",AQ23/40)</f>
        <v/>
      </c>
    </row>
    <row r="24" customFormat="false" ht="15" hidden="false" customHeight="false" outlineLevel="0" collapsed="false">
      <c r="A24" s="26" t="n">
        <v>21</v>
      </c>
      <c r="B24" s="6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28" t="str">
        <f aca="false">IF(COUNTA(C24:AP24)=0,"",SUM(Scored!C24:AP24))</f>
        <v/>
      </c>
      <c r="AR24" s="29" t="str">
        <f aca="false">IF(AQ24="","",AQ24/40)</f>
        <v/>
      </c>
    </row>
    <row r="25" customFormat="false" ht="15" hidden="false" customHeight="false" outlineLevel="0" collapsed="false">
      <c r="A25" s="26" t="n">
        <v>22</v>
      </c>
      <c r="B25" s="6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28" t="str">
        <f aca="false">IF(COUNTA(C25:AP25)=0,"",SUM(Scored!C25:AP25))</f>
        <v/>
      </c>
      <c r="AR25" s="29" t="str">
        <f aca="false">IF(AQ25="","",AQ25/40)</f>
        <v/>
      </c>
    </row>
    <row r="26" customFormat="false" ht="15" hidden="false" customHeight="false" outlineLevel="0" collapsed="false">
      <c r="A26" s="26" t="n">
        <v>23</v>
      </c>
      <c r="B26" s="6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28" t="str">
        <f aca="false">IF(COUNTA(C26:AP26)=0,"",SUM(Scored!C26:AP26))</f>
        <v/>
      </c>
      <c r="AR26" s="29" t="str">
        <f aca="false">IF(AQ26="","",AQ26/40)</f>
        <v/>
      </c>
    </row>
    <row r="27" customFormat="false" ht="15" hidden="false" customHeight="false" outlineLevel="0" collapsed="false">
      <c r="A27" s="26" t="n">
        <v>24</v>
      </c>
      <c r="B27" s="6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28" t="str">
        <f aca="false">IF(COUNTA(C27:AP27)=0,"",SUM(Scored!C27:AP27))</f>
        <v/>
      </c>
      <c r="AR27" s="29" t="str">
        <f aca="false">IF(AQ27="","",AQ27/40)</f>
        <v/>
      </c>
    </row>
    <row r="28" customFormat="false" ht="15" hidden="false" customHeight="false" outlineLevel="0" collapsed="false">
      <c r="A28" s="26" t="n">
        <v>25</v>
      </c>
      <c r="B28" s="6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28" t="str">
        <f aca="false">IF(COUNTA(C28:AP28)=0,"",SUM(Scored!C28:AP28))</f>
        <v/>
      </c>
      <c r="AR28" s="29" t="str">
        <f aca="false">IF(AQ28="","",AQ28/40)</f>
        <v/>
      </c>
    </row>
    <row r="29" customFormat="false" ht="15" hidden="false" customHeight="false" outlineLevel="0" collapsed="false">
      <c r="A29" s="26" t="n">
        <v>26</v>
      </c>
      <c r="B29" s="6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28" t="str">
        <f aca="false">IF(COUNTA(C29:AP29)=0,"",SUM(Scored!C29:AP29))</f>
        <v/>
      </c>
      <c r="AR29" s="29" t="str">
        <f aca="false">IF(AQ29="","",AQ29/40)</f>
        <v/>
      </c>
    </row>
    <row r="30" customFormat="false" ht="15" hidden="false" customHeight="false" outlineLevel="0" collapsed="false">
      <c r="A30" s="26" t="n">
        <v>27</v>
      </c>
      <c r="B30" s="6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28" t="str">
        <f aca="false">IF(COUNTA(C30:AP30)=0,"",SUM(Scored!C30:AP30))</f>
        <v/>
      </c>
      <c r="AR30" s="29" t="str">
        <f aca="false">IF(AQ30="","",AQ30/40)</f>
        <v/>
      </c>
    </row>
    <row r="31" customFormat="false" ht="15" hidden="false" customHeight="false" outlineLevel="0" collapsed="false">
      <c r="A31" s="26" t="n">
        <v>28</v>
      </c>
      <c r="B31" s="6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28" t="str">
        <f aca="false">IF(COUNTA(C31:AP31)=0,"",SUM(Scored!C31:AP31))</f>
        <v/>
      </c>
      <c r="AR31" s="29" t="str">
        <f aca="false">IF(AQ31="","",AQ31/40)</f>
        <v/>
      </c>
    </row>
    <row r="32" customFormat="false" ht="15" hidden="false" customHeight="false" outlineLevel="0" collapsed="false">
      <c r="A32" s="26" t="n">
        <v>29</v>
      </c>
      <c r="B32" s="6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28" t="str">
        <f aca="false">IF(COUNTA(C32:AP32)=0,"",SUM(Scored!C32:AP32))</f>
        <v/>
      </c>
      <c r="AR32" s="29" t="str">
        <f aca="false">IF(AQ32="","",AQ32/40)</f>
        <v/>
      </c>
    </row>
    <row r="33" customFormat="false" ht="15" hidden="false" customHeight="false" outlineLevel="0" collapsed="false">
      <c r="A33" s="26" t="n">
        <v>30</v>
      </c>
      <c r="B33" s="6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28" t="str">
        <f aca="false">IF(COUNTA(C33:AP33)=0,"",SUM(Scored!C33:AP33))</f>
        <v/>
      </c>
      <c r="AR33" s="29" t="str">
        <f aca="false">IF(AQ33="","",AQ33/40)</f>
        <v/>
      </c>
    </row>
    <row r="34" customFormat="false" ht="15" hidden="false" customHeight="false" outlineLevel="0" collapsed="false">
      <c r="A34" s="26" t="n">
        <v>31</v>
      </c>
      <c r="B34" s="6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28" t="str">
        <f aca="false">IF(COUNTA(C34:AP34)=0,"",SUM(Scored!C34:AP34))</f>
        <v/>
      </c>
      <c r="AR34" s="29" t="str">
        <f aca="false">IF(AQ34="","",AQ34/40)</f>
        <v/>
      </c>
    </row>
    <row r="35" customFormat="false" ht="15" hidden="false" customHeight="false" outlineLevel="0" collapsed="false">
      <c r="A35" s="26" t="n">
        <v>32</v>
      </c>
      <c r="B35" s="6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28" t="str">
        <f aca="false">IF(COUNTA(C35:AP35)=0,"",SUM(Scored!C35:AP35))</f>
        <v/>
      </c>
      <c r="AR35" s="29" t="str">
        <f aca="false">IF(AQ35="","",AQ35/40)</f>
        <v/>
      </c>
    </row>
    <row r="36" customFormat="false" ht="15" hidden="false" customHeight="false" outlineLevel="0" collapsed="false">
      <c r="A36" s="26" t="n">
        <v>33</v>
      </c>
      <c r="B36" s="6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28" t="str">
        <f aca="false">IF(COUNTA(C36:AP36)=0,"",SUM(Scored!C36:AP36))</f>
        <v/>
      </c>
      <c r="AR36" s="29" t="str">
        <f aca="false">IF(AQ36="","",AQ36/40)</f>
        <v/>
      </c>
    </row>
    <row r="37" customFormat="false" ht="15" hidden="false" customHeight="false" outlineLevel="0" collapsed="false">
      <c r="A37" s="26" t="n">
        <v>34</v>
      </c>
      <c r="B37" s="6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28" t="str">
        <f aca="false">IF(COUNTA(C37:AP37)=0,"",SUM(Scored!C37:AP37))</f>
        <v/>
      </c>
      <c r="AR37" s="29" t="str">
        <f aca="false">IF(AQ37="","",AQ37/40)</f>
        <v/>
      </c>
    </row>
    <row r="38" customFormat="false" ht="15" hidden="false" customHeight="false" outlineLevel="0" collapsed="false">
      <c r="A38" s="26" t="n">
        <v>35</v>
      </c>
      <c r="B38" s="6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28" t="str">
        <f aca="false">IF(COUNTA(C38:AP38)=0,"",SUM(Scored!C38:AP38))</f>
        <v/>
      </c>
      <c r="AR38" s="29" t="str">
        <f aca="false">IF(AQ38="","",AQ38/40)</f>
        <v/>
      </c>
    </row>
    <row r="39" customFormat="false" ht="15" hidden="false" customHeight="false" outlineLevel="0" collapsed="false">
      <c r="A39" s="26" t="n">
        <v>36</v>
      </c>
      <c r="B39" s="6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28" t="str">
        <f aca="false">IF(COUNTA(C39:AP39)=0,"",SUM(Scored!C39:AP39))</f>
        <v/>
      </c>
      <c r="AR39" s="29" t="str">
        <f aca="false">IF(AQ39="","",AQ39/40)</f>
        <v/>
      </c>
    </row>
    <row r="40" customFormat="false" ht="15" hidden="false" customHeight="false" outlineLevel="0" collapsed="false">
      <c r="A40" s="26" t="n">
        <v>37</v>
      </c>
      <c r="B40" s="6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28" t="str">
        <f aca="false">IF(COUNTA(C40:AP40)=0,"",SUM(Scored!C40:AP40))</f>
        <v/>
      </c>
      <c r="AR40" s="29" t="str">
        <f aca="false">IF(AQ40="","",AQ40/40)</f>
        <v/>
      </c>
    </row>
    <row r="41" customFormat="false" ht="15" hidden="false" customHeight="false" outlineLevel="0" collapsed="false">
      <c r="A41" s="26" t="n">
        <v>38</v>
      </c>
      <c r="B41" s="6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28" t="str">
        <f aca="false">IF(COUNTA(C41:AP41)=0,"",SUM(Scored!C41:AP41))</f>
        <v/>
      </c>
      <c r="AR41" s="29" t="str">
        <f aca="false">IF(AQ41="","",AQ41/40)</f>
        <v/>
      </c>
    </row>
    <row r="42" customFormat="false" ht="15" hidden="false" customHeight="false" outlineLevel="0" collapsed="false">
      <c r="A42" s="26" t="n">
        <v>39</v>
      </c>
      <c r="B42" s="6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28" t="str">
        <f aca="false">IF(COUNTA(C42:AP42)=0,"",SUM(Scored!C42:AP42))</f>
        <v/>
      </c>
      <c r="AR42" s="29" t="str">
        <f aca="false">IF(AQ42="","",AQ42/40)</f>
        <v/>
      </c>
    </row>
    <row r="43" customFormat="false" ht="15" hidden="false" customHeight="false" outlineLevel="0" collapsed="false">
      <c r="A43" s="26" t="n">
        <v>40</v>
      </c>
      <c r="B43" s="6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28" t="str">
        <f aca="false">IF(COUNTA(C43:AP43)=0,"",SUM(Scored!C43:AP43))</f>
        <v/>
      </c>
      <c r="AR43" s="29" t="str">
        <f aca="false">IF(AQ43="","",AQ43/40)</f>
        <v/>
      </c>
    </row>
    <row r="44" customFormat="false" ht="15" hidden="false" customHeight="false" outlineLevel="0" collapsed="false">
      <c r="A44" s="26" t="n">
        <v>41</v>
      </c>
      <c r="B44" s="6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28" t="str">
        <f aca="false">IF(COUNTA(C44:AP44)=0,"",SUM(Scored!C44:AP44))</f>
        <v/>
      </c>
      <c r="AR44" s="29" t="str">
        <f aca="false">IF(AQ44="","",AQ44/40)</f>
        <v/>
      </c>
    </row>
    <row r="45" customFormat="false" ht="15" hidden="false" customHeight="false" outlineLevel="0" collapsed="false">
      <c r="A45" s="26" t="n">
        <v>42</v>
      </c>
      <c r="B45" s="6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28" t="str">
        <f aca="false">IF(COUNTA(C45:AP45)=0,"",SUM(Scored!C45:AP45))</f>
        <v/>
      </c>
      <c r="AR45" s="29" t="str">
        <f aca="false">IF(AQ45="","",AQ45/40)</f>
        <v/>
      </c>
    </row>
    <row r="46" customFormat="false" ht="15" hidden="false" customHeight="false" outlineLevel="0" collapsed="false">
      <c r="A46" s="26" t="n">
        <v>43</v>
      </c>
      <c r="B46" s="6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28" t="str">
        <f aca="false">IF(COUNTA(C46:AP46)=0,"",SUM(Scored!C46:AP46))</f>
        <v/>
      </c>
      <c r="AR46" s="29" t="str">
        <f aca="false">IF(AQ46="","",AQ46/40)</f>
        <v/>
      </c>
    </row>
    <row r="47" customFormat="false" ht="15" hidden="false" customHeight="false" outlineLevel="0" collapsed="false">
      <c r="A47" s="26" t="n">
        <v>44</v>
      </c>
      <c r="B47" s="6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28" t="str">
        <f aca="false">IF(COUNTA(C47:AP47)=0,"",SUM(Scored!C47:AP47))</f>
        <v/>
      </c>
      <c r="AR47" s="29" t="str">
        <f aca="false">IF(AQ47="","",AQ47/40)</f>
        <v/>
      </c>
    </row>
    <row r="48" customFormat="false" ht="15" hidden="false" customHeight="false" outlineLevel="0" collapsed="false">
      <c r="A48" s="26" t="n">
        <v>45</v>
      </c>
      <c r="B48" s="6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28" t="str">
        <f aca="false">IF(COUNTA(C48:AP48)=0,"",SUM(Scored!C48:AP48))</f>
        <v/>
      </c>
      <c r="AR48" s="29" t="str">
        <f aca="false">IF(AQ48="","",AQ48/40)</f>
        <v/>
      </c>
    </row>
    <row r="49" customFormat="false" ht="15" hidden="false" customHeight="false" outlineLevel="0" collapsed="false">
      <c r="A49" s="26" t="n">
        <v>46</v>
      </c>
      <c r="B49" s="6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28" t="str">
        <f aca="false">IF(COUNTA(C49:AP49)=0,"",SUM(Scored!C49:AP49))</f>
        <v/>
      </c>
      <c r="AR49" s="29" t="str">
        <f aca="false">IF(AQ49="","",AQ49/40)</f>
        <v/>
      </c>
    </row>
    <row r="50" customFormat="false" ht="15" hidden="false" customHeight="false" outlineLevel="0" collapsed="false">
      <c r="A50" s="26" t="n">
        <v>47</v>
      </c>
      <c r="B50" s="6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28" t="str">
        <f aca="false">IF(COUNTA(C50:AP50)=0,"",SUM(Scored!C50:AP50))</f>
        <v/>
      </c>
      <c r="AR50" s="29" t="str">
        <f aca="false">IF(AQ50="","",AQ50/40)</f>
        <v/>
      </c>
    </row>
    <row r="51" customFormat="false" ht="15" hidden="false" customHeight="false" outlineLevel="0" collapsed="false">
      <c r="A51" s="26" t="n">
        <v>48</v>
      </c>
      <c r="B51" s="6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28" t="str">
        <f aca="false">IF(COUNTA(C51:AP51)=0,"",SUM(Scored!C51:AP51))</f>
        <v/>
      </c>
      <c r="AR51" s="29" t="str">
        <f aca="false">IF(AQ51="","",AQ51/40)</f>
        <v/>
      </c>
    </row>
    <row r="52" customFormat="false" ht="15" hidden="false" customHeight="false" outlineLevel="0" collapsed="false">
      <c r="A52" s="26" t="n">
        <v>49</v>
      </c>
      <c r="B52" s="6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28" t="str">
        <f aca="false">IF(COUNTA(C52:AP52)=0,"",SUM(Scored!C52:AP52))</f>
        <v/>
      </c>
      <c r="AR52" s="29" t="str">
        <f aca="false">IF(AQ52="","",AQ52/40)</f>
        <v/>
      </c>
    </row>
    <row r="53" customFormat="false" ht="15" hidden="false" customHeight="false" outlineLevel="0" collapsed="false">
      <c r="A53" s="26" t="n">
        <v>50</v>
      </c>
      <c r="B53" s="6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28" t="str">
        <f aca="false">IF(COUNTA(C53:AP53)=0,"",SUM(Scored!C53:AP53))</f>
        <v/>
      </c>
      <c r="AR53" s="29" t="str">
        <f aca="false">IF(AQ53="","",AQ53/40)</f>
        <v/>
      </c>
    </row>
    <row r="54" customFormat="false" ht="15" hidden="false" customHeight="false" outlineLevel="0" collapsed="false">
      <c r="A54" s="26" t="n">
        <v>51</v>
      </c>
      <c r="B54" s="6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28" t="str">
        <f aca="false">IF(COUNTA(C54:AP54)=0,"",SUM(Scored!C54:AP54))</f>
        <v/>
      </c>
      <c r="AR54" s="29" t="str">
        <f aca="false">IF(AQ54="","",AQ54/40)</f>
        <v/>
      </c>
    </row>
    <row r="55" customFormat="false" ht="15" hidden="false" customHeight="false" outlineLevel="0" collapsed="false">
      <c r="A55" s="26" t="n">
        <v>52</v>
      </c>
      <c r="B55" s="6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28" t="str">
        <f aca="false">IF(COUNTA(C55:AP55)=0,"",SUM(Scored!C55:AP55))</f>
        <v/>
      </c>
      <c r="AR55" s="29" t="str">
        <f aca="false">IF(AQ55="","",AQ55/40)</f>
        <v/>
      </c>
    </row>
    <row r="56" customFormat="false" ht="15" hidden="false" customHeight="false" outlineLevel="0" collapsed="false">
      <c r="A56" s="26" t="n">
        <v>53</v>
      </c>
      <c r="B56" s="6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28" t="str">
        <f aca="false">IF(COUNTA(C56:AP56)=0,"",SUM(Scored!C56:AP56))</f>
        <v/>
      </c>
      <c r="AR56" s="29" t="str">
        <f aca="false">IF(AQ56="","",AQ56/40)</f>
        <v/>
      </c>
    </row>
    <row r="57" customFormat="false" ht="15" hidden="false" customHeight="false" outlineLevel="0" collapsed="false">
      <c r="A57" s="26" t="n">
        <v>54</v>
      </c>
      <c r="B57" s="6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28" t="str">
        <f aca="false">IF(COUNTA(C57:AP57)=0,"",SUM(Scored!C57:AP57))</f>
        <v/>
      </c>
      <c r="AR57" s="29" t="str">
        <f aca="false">IF(AQ57="","",AQ57/40)</f>
        <v/>
      </c>
    </row>
    <row r="58" customFormat="false" ht="15" hidden="false" customHeight="false" outlineLevel="0" collapsed="false">
      <c r="A58" s="26" t="n">
        <v>55</v>
      </c>
      <c r="B58" s="6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28" t="str">
        <f aca="false">IF(COUNTA(C58:AP58)=0,"",SUM(Scored!C58:AP58))</f>
        <v/>
      </c>
      <c r="AR58" s="29" t="str">
        <f aca="false">IF(AQ58="","",AQ58/40)</f>
        <v/>
      </c>
    </row>
    <row r="59" customFormat="false" ht="15" hidden="false" customHeight="false" outlineLevel="0" collapsed="false">
      <c r="A59" s="26" t="n">
        <v>56</v>
      </c>
      <c r="B59" s="6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28" t="str">
        <f aca="false">IF(COUNTA(C59:AP59)=0,"",SUM(Scored!C59:AP59))</f>
        <v/>
      </c>
      <c r="AR59" s="29" t="str">
        <f aca="false">IF(AQ59="","",AQ59/40)</f>
        <v/>
      </c>
    </row>
    <row r="60" customFormat="false" ht="15" hidden="false" customHeight="false" outlineLevel="0" collapsed="false">
      <c r="A60" s="26" t="n">
        <v>57</v>
      </c>
      <c r="B60" s="6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28" t="str">
        <f aca="false">IF(COUNTA(C60:AP60)=0,"",SUM(Scored!C60:AP60))</f>
        <v/>
      </c>
      <c r="AR60" s="29" t="str">
        <f aca="false">IF(AQ60="","",AQ60/40)</f>
        <v/>
      </c>
    </row>
    <row r="61" customFormat="false" ht="15" hidden="false" customHeight="false" outlineLevel="0" collapsed="false">
      <c r="A61" s="26" t="n">
        <v>58</v>
      </c>
      <c r="B61" s="6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28" t="str">
        <f aca="false">IF(COUNTA(C61:AP61)=0,"",SUM(Scored!C61:AP61))</f>
        <v/>
      </c>
      <c r="AR61" s="29" t="str">
        <f aca="false">IF(AQ61="","",AQ61/40)</f>
        <v/>
      </c>
    </row>
    <row r="62" customFormat="false" ht="15" hidden="false" customHeight="false" outlineLevel="0" collapsed="false">
      <c r="A62" s="26" t="n">
        <v>59</v>
      </c>
      <c r="B62" s="6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28" t="str">
        <f aca="false">IF(COUNTA(C62:AP62)=0,"",SUM(Scored!C62:AP62))</f>
        <v/>
      </c>
      <c r="AR62" s="29" t="str">
        <f aca="false">IF(AQ62="","",AQ62/40)</f>
        <v/>
      </c>
    </row>
    <row r="63" customFormat="false" ht="15" hidden="false" customHeight="false" outlineLevel="0" collapsed="false">
      <c r="A63" s="26" t="n">
        <v>60</v>
      </c>
      <c r="B63" s="6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28" t="str">
        <f aca="false">IF(COUNTA(C63:AP63)=0,"",SUM(Scored!C63:AP63))</f>
        <v/>
      </c>
      <c r="AR63" s="29" t="str">
        <f aca="false">IF(AQ63="","",AQ63/40)</f>
        <v/>
      </c>
    </row>
  </sheetData>
  <mergeCells count="2">
    <mergeCell ref="A1:L1"/>
    <mergeCell ref="A2:L2"/>
  </mergeCells>
  <dataValidations count="2">
    <dataValidation allowBlank="true" errorStyle="stop" operator="between" showDropDown="false" showErrorMessage="false" showInputMessage="false" sqref="C4:AF63" type="list">
      <formula1>"a,b,c,d"</formula1>
      <formula2>0</formula2>
    </dataValidation>
    <dataValidation allowBlank="true" errorStyle="stop" operator="between" showDropDown="false" showErrorMessage="false" showInputMessage="false" sqref="AG4:AP63" type="list">
      <formula1>"1,0"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P6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0"/>
    <col collapsed="false" customWidth="true" hidden="false" outlineLevel="0" max="42" min="3" style="0" width="4.4"/>
  </cols>
  <sheetData>
    <row r="1" customFormat="false" ht="17.35" hidden="false" customHeight="false" outlineLevel="0" collapsed="false">
      <c r="A1" s="8" t="s">
        <v>123</v>
      </c>
      <c r="B1" s="8"/>
      <c r="C1" s="8"/>
      <c r="D1" s="8"/>
      <c r="E1" s="8"/>
      <c r="F1" s="8"/>
      <c r="G1" s="8"/>
      <c r="H1" s="8"/>
      <c r="I1" s="8"/>
      <c r="J1" s="8"/>
    </row>
    <row r="2" customFormat="false" ht="15" hidden="false" customHeight="false" outlineLevel="0" collapsed="false">
      <c r="A2" s="9" t="s">
        <v>124</v>
      </c>
      <c r="B2" s="9"/>
      <c r="C2" s="9"/>
      <c r="D2" s="9"/>
      <c r="E2" s="9"/>
      <c r="F2" s="9"/>
      <c r="G2" s="9"/>
      <c r="H2" s="9"/>
      <c r="I2" s="9"/>
      <c r="J2" s="9"/>
    </row>
    <row r="3" customFormat="false" ht="15" hidden="false" customHeight="false" outlineLevel="0" collapsed="false">
      <c r="A3" s="30" t="s">
        <v>25</v>
      </c>
      <c r="B3" s="30" t="s">
        <v>115</v>
      </c>
      <c r="C3" s="30" t="n">
        <v>1</v>
      </c>
      <c r="D3" s="30" t="n">
        <v>2</v>
      </c>
      <c r="E3" s="30" t="n">
        <v>3</v>
      </c>
      <c r="F3" s="30" t="n">
        <v>4</v>
      </c>
      <c r="G3" s="30" t="n">
        <v>5</v>
      </c>
      <c r="H3" s="30" t="n">
        <v>6</v>
      </c>
      <c r="I3" s="30" t="n">
        <v>7</v>
      </c>
      <c r="J3" s="30" t="n">
        <v>8</v>
      </c>
      <c r="K3" s="30" t="n">
        <v>9</v>
      </c>
      <c r="L3" s="30" t="n">
        <v>10</v>
      </c>
      <c r="M3" s="30" t="n">
        <v>11</v>
      </c>
      <c r="N3" s="30" t="n">
        <v>12</v>
      </c>
      <c r="O3" s="30" t="n">
        <v>13</v>
      </c>
      <c r="P3" s="30" t="n">
        <v>14</v>
      </c>
      <c r="Q3" s="30" t="n">
        <v>15</v>
      </c>
      <c r="R3" s="30" t="n">
        <v>16</v>
      </c>
      <c r="S3" s="30" t="n">
        <v>17</v>
      </c>
      <c r="T3" s="30" t="n">
        <v>18</v>
      </c>
      <c r="U3" s="30" t="n">
        <v>19</v>
      </c>
      <c r="V3" s="30" t="n">
        <v>20</v>
      </c>
      <c r="W3" s="30" t="n">
        <v>21</v>
      </c>
      <c r="X3" s="30" t="n">
        <v>22</v>
      </c>
      <c r="Y3" s="30" t="n">
        <v>23</v>
      </c>
      <c r="Z3" s="30" t="n">
        <v>24</v>
      </c>
      <c r="AA3" s="30" t="n">
        <v>25</v>
      </c>
      <c r="AB3" s="30" t="n">
        <v>26</v>
      </c>
      <c r="AC3" s="30" t="n">
        <v>27</v>
      </c>
      <c r="AD3" s="30" t="n">
        <v>28</v>
      </c>
      <c r="AE3" s="30" t="n">
        <v>29</v>
      </c>
      <c r="AF3" s="30" t="n">
        <v>30</v>
      </c>
      <c r="AG3" s="31" t="n">
        <v>31</v>
      </c>
      <c r="AH3" s="31" t="n">
        <v>32</v>
      </c>
      <c r="AI3" s="31" t="n">
        <v>33</v>
      </c>
      <c r="AJ3" s="31" t="n">
        <v>34</v>
      </c>
      <c r="AK3" s="31" t="n">
        <v>35</v>
      </c>
      <c r="AL3" s="31" t="n">
        <v>36</v>
      </c>
      <c r="AM3" s="31" t="n">
        <v>37</v>
      </c>
      <c r="AN3" s="31" t="n">
        <v>38</v>
      </c>
      <c r="AO3" s="31" t="n">
        <v>39</v>
      </c>
      <c r="AP3" s="31" t="n">
        <v>40</v>
      </c>
    </row>
    <row r="4" customFormat="false" ht="15" hidden="false" customHeight="false" outlineLevel="0" collapsed="false">
      <c r="A4" s="32" t="n">
        <f aca="false">'Class Responses'!A4</f>
        <v>1</v>
      </c>
      <c r="B4" s="21" t="str">
        <f aca="false">'Class Responses'!B4</f>
        <v>EXAMPLE — delete this row</v>
      </c>
      <c r="C4" s="22" t="n">
        <f aca="false">IF('Class Responses'!$B4="","",IF(UPPER(TRIM('Class Responses'!C4))=UPPER(TRIM('Answer Key'!$B$4)),1,0))</f>
        <v>1</v>
      </c>
      <c r="D4" s="22" t="n">
        <f aca="false">IF('Class Responses'!$B4="","",IF(UPPER(TRIM('Class Responses'!D4))=UPPER(TRIM('Answer Key'!$B$5)),1,0))</f>
        <v>1</v>
      </c>
      <c r="E4" s="22" t="n">
        <f aca="false">IF('Class Responses'!$B4="","",IF(UPPER(TRIM('Class Responses'!E4))=UPPER(TRIM('Answer Key'!$B$6)),1,0))</f>
        <v>1</v>
      </c>
      <c r="F4" s="22" t="n">
        <f aca="false">IF('Class Responses'!$B4="","",IF(UPPER(TRIM('Class Responses'!F4))=UPPER(TRIM('Answer Key'!$B$7)),1,0))</f>
        <v>1</v>
      </c>
      <c r="G4" s="22" t="n">
        <f aca="false">IF('Class Responses'!$B4="","",IF(UPPER(TRIM('Class Responses'!G4))=UPPER(TRIM('Answer Key'!$B$8)),1,0))</f>
        <v>1</v>
      </c>
      <c r="H4" s="22" t="n">
        <f aca="false">IF('Class Responses'!$B4="","",IF(UPPER(TRIM('Class Responses'!H4))=UPPER(TRIM('Answer Key'!$B$9)),1,0))</f>
        <v>1</v>
      </c>
      <c r="I4" s="22" t="n">
        <f aca="false">IF('Class Responses'!$B4="","",IF(UPPER(TRIM('Class Responses'!I4))=UPPER(TRIM('Answer Key'!$B$10)),1,0))</f>
        <v>0</v>
      </c>
      <c r="J4" s="22" t="n">
        <f aca="false">IF('Class Responses'!$B4="","",IF(UPPER(TRIM('Class Responses'!J4))=UPPER(TRIM('Answer Key'!$B$11)),1,0))</f>
        <v>1</v>
      </c>
      <c r="K4" s="22" t="n">
        <f aca="false">IF('Class Responses'!$B4="","",IF(UPPER(TRIM('Class Responses'!K4))=UPPER(TRIM('Answer Key'!$B$12)),1,0))</f>
        <v>1</v>
      </c>
      <c r="L4" s="22" t="n">
        <f aca="false">IF('Class Responses'!$B4="","",IF(UPPER(TRIM('Class Responses'!L4))=UPPER(TRIM('Answer Key'!$B$13)),1,0))</f>
        <v>1</v>
      </c>
      <c r="M4" s="22" t="n">
        <f aca="false">IF('Class Responses'!$B4="","",IF(UPPER(TRIM('Class Responses'!M4))=UPPER(TRIM('Answer Key'!$B$14)),1,0))</f>
        <v>1</v>
      </c>
      <c r="N4" s="22" t="n">
        <f aca="false">IF('Class Responses'!$B4="","",IF(UPPER(TRIM('Class Responses'!N4))=UPPER(TRIM('Answer Key'!$B$15)),1,0))</f>
        <v>1</v>
      </c>
      <c r="O4" s="22" t="n">
        <f aca="false">IF('Class Responses'!$B4="","",IF(UPPER(TRIM('Class Responses'!O4))=UPPER(TRIM('Answer Key'!$B$16)),1,0))</f>
        <v>1</v>
      </c>
      <c r="P4" s="22" t="n">
        <f aca="false">IF('Class Responses'!$B4="","",IF(UPPER(TRIM('Class Responses'!P4))=UPPER(TRIM('Answer Key'!$B$17)),1,0))</f>
        <v>0</v>
      </c>
      <c r="Q4" s="22" t="n">
        <f aca="false">IF('Class Responses'!$B4="","",IF(UPPER(TRIM('Class Responses'!Q4))=UPPER(TRIM('Answer Key'!$B$18)),1,0))</f>
        <v>1</v>
      </c>
      <c r="R4" s="22" t="n">
        <f aca="false">IF('Class Responses'!$B4="","",IF(UPPER(TRIM('Class Responses'!R4))=UPPER(TRIM('Answer Key'!$B$19)),1,0))</f>
        <v>1</v>
      </c>
      <c r="S4" s="22" t="n">
        <f aca="false">IF('Class Responses'!$B4="","",IF(UPPER(TRIM('Class Responses'!S4))=UPPER(TRIM('Answer Key'!$B$20)),1,0))</f>
        <v>1</v>
      </c>
      <c r="T4" s="22" t="n">
        <f aca="false">IF('Class Responses'!$B4="","",IF(UPPER(TRIM('Class Responses'!T4))=UPPER(TRIM('Answer Key'!$B$21)),1,0))</f>
        <v>1</v>
      </c>
      <c r="U4" s="22" t="n">
        <f aca="false">IF('Class Responses'!$B4="","",IF(UPPER(TRIM('Class Responses'!U4))=UPPER(TRIM('Answer Key'!$B$22)),1,0))</f>
        <v>1</v>
      </c>
      <c r="V4" s="22" t="n">
        <f aca="false">IF('Class Responses'!$B4="","",IF(UPPER(TRIM('Class Responses'!V4))=UPPER(TRIM('Answer Key'!$B$23)),1,0))</f>
        <v>1</v>
      </c>
      <c r="W4" s="22" t="n">
        <f aca="false">IF('Class Responses'!$B4="","",IF(UPPER(TRIM('Class Responses'!W4))=UPPER(TRIM('Answer Key'!$B$24)),1,0))</f>
        <v>0</v>
      </c>
      <c r="X4" s="22" t="n">
        <f aca="false">IF('Class Responses'!$B4="","",IF(UPPER(TRIM('Class Responses'!X4))=UPPER(TRIM('Answer Key'!$B$25)),1,0))</f>
        <v>1</v>
      </c>
      <c r="Y4" s="22" t="n">
        <f aca="false">IF('Class Responses'!$B4="","",IF(UPPER(TRIM('Class Responses'!Y4))=UPPER(TRIM('Answer Key'!$B$26)),1,0))</f>
        <v>1</v>
      </c>
      <c r="Z4" s="22" t="n">
        <f aca="false">IF('Class Responses'!$B4="","",IF(UPPER(TRIM('Class Responses'!Z4))=UPPER(TRIM('Answer Key'!$B$27)),1,0))</f>
        <v>1</v>
      </c>
      <c r="AA4" s="22" t="n">
        <f aca="false">IF('Class Responses'!$B4="","",IF(UPPER(TRIM('Class Responses'!AA4))=UPPER(TRIM('Answer Key'!$B$28)),1,0))</f>
        <v>1</v>
      </c>
      <c r="AB4" s="22" t="n">
        <f aca="false">IF('Class Responses'!$B4="","",IF(UPPER(TRIM('Class Responses'!AB4))=UPPER(TRIM('Answer Key'!$B$29)),1,0))</f>
        <v>1</v>
      </c>
      <c r="AC4" s="22" t="n">
        <f aca="false">IF('Class Responses'!$B4="","",IF(UPPER(TRIM('Class Responses'!AC4))=UPPER(TRIM('Answer Key'!$B$30)),1,0))</f>
        <v>1</v>
      </c>
      <c r="AD4" s="22" t="n">
        <f aca="false">IF('Class Responses'!$B4="","",IF(UPPER(TRIM('Class Responses'!AD4))=UPPER(TRIM('Answer Key'!$B$31)),1,0))</f>
        <v>0</v>
      </c>
      <c r="AE4" s="22" t="n">
        <f aca="false">IF('Class Responses'!$B4="","",IF(UPPER(TRIM('Class Responses'!AE4))=UPPER(TRIM('Answer Key'!$B$32)),1,0))</f>
        <v>1</v>
      </c>
      <c r="AF4" s="22" t="n">
        <f aca="false">IF('Class Responses'!$B4="","",IF(UPPER(TRIM('Class Responses'!AF4))=UPPER(TRIM('Answer Key'!$B$33)),1,0))</f>
        <v>1</v>
      </c>
      <c r="AG4" s="22" t="n">
        <f aca="false">IF('Class Responses'!$B4="","",IF('Class Responses'!AG4=1,1,0))</f>
        <v>1</v>
      </c>
      <c r="AH4" s="22" t="n">
        <f aca="false">IF('Class Responses'!$B4="","",IF('Class Responses'!AH4=1,1,0))</f>
        <v>1</v>
      </c>
      <c r="AI4" s="22" t="n">
        <f aca="false">IF('Class Responses'!$B4="","",IF('Class Responses'!AI4=1,1,0))</f>
        <v>1</v>
      </c>
      <c r="AJ4" s="22" t="n">
        <f aca="false">IF('Class Responses'!$B4="","",IF('Class Responses'!AJ4=1,1,0))</f>
        <v>1</v>
      </c>
      <c r="AK4" s="22" t="n">
        <f aca="false">IF('Class Responses'!$B4="","",IF('Class Responses'!AK4=1,1,0))</f>
        <v>0</v>
      </c>
      <c r="AL4" s="22" t="n">
        <f aca="false">IF('Class Responses'!$B4="","",IF('Class Responses'!AL4=1,1,0))</f>
        <v>1</v>
      </c>
      <c r="AM4" s="22" t="n">
        <f aca="false">IF('Class Responses'!$B4="","",IF('Class Responses'!AM4=1,1,0))</f>
        <v>1</v>
      </c>
      <c r="AN4" s="22" t="n">
        <f aca="false">IF('Class Responses'!$B4="","",IF('Class Responses'!AN4=1,1,0))</f>
        <v>1</v>
      </c>
      <c r="AO4" s="22" t="n">
        <f aca="false">IF('Class Responses'!$B4="","",IF('Class Responses'!AO4=1,1,0))</f>
        <v>1</v>
      </c>
      <c r="AP4" s="22" t="n">
        <f aca="false">IF('Class Responses'!$B4="","",IF('Class Responses'!AP4=1,1,0))</f>
        <v>0</v>
      </c>
    </row>
    <row r="5" customFormat="false" ht="15" hidden="false" customHeight="false" outlineLevel="0" collapsed="false">
      <c r="A5" s="32" t="n">
        <f aca="false">'Class Responses'!A5</f>
        <v>2</v>
      </c>
      <c r="B5" s="21" t="n">
        <f aca="false">'Class Responses'!B5</f>
        <v>0</v>
      </c>
      <c r="C5" s="22" t="str">
        <f aca="false">IF('Class Responses'!$B5="","",IF(UPPER(TRIM('Class Responses'!C5))=UPPER(TRIM('Answer Key'!$B$4)),1,0))</f>
        <v/>
      </c>
      <c r="D5" s="22" t="str">
        <f aca="false">IF('Class Responses'!$B5="","",IF(UPPER(TRIM('Class Responses'!D5))=UPPER(TRIM('Answer Key'!$B$5)),1,0))</f>
        <v/>
      </c>
      <c r="E5" s="22" t="str">
        <f aca="false">IF('Class Responses'!$B5="","",IF(UPPER(TRIM('Class Responses'!E5))=UPPER(TRIM('Answer Key'!$B$6)),1,0))</f>
        <v/>
      </c>
      <c r="F5" s="22" t="str">
        <f aca="false">IF('Class Responses'!$B5="","",IF(UPPER(TRIM('Class Responses'!F5))=UPPER(TRIM('Answer Key'!$B$7)),1,0))</f>
        <v/>
      </c>
      <c r="G5" s="22" t="str">
        <f aca="false">IF('Class Responses'!$B5="","",IF(UPPER(TRIM('Class Responses'!G5))=UPPER(TRIM('Answer Key'!$B$8)),1,0))</f>
        <v/>
      </c>
      <c r="H5" s="22" t="str">
        <f aca="false">IF('Class Responses'!$B5="","",IF(UPPER(TRIM('Class Responses'!H5))=UPPER(TRIM('Answer Key'!$B$9)),1,0))</f>
        <v/>
      </c>
      <c r="I5" s="22" t="str">
        <f aca="false">IF('Class Responses'!$B5="","",IF(UPPER(TRIM('Class Responses'!I5))=UPPER(TRIM('Answer Key'!$B$10)),1,0))</f>
        <v/>
      </c>
      <c r="J5" s="22" t="str">
        <f aca="false">IF('Class Responses'!$B5="","",IF(UPPER(TRIM('Class Responses'!J5))=UPPER(TRIM('Answer Key'!$B$11)),1,0))</f>
        <v/>
      </c>
      <c r="K5" s="22" t="str">
        <f aca="false">IF('Class Responses'!$B5="","",IF(UPPER(TRIM('Class Responses'!K5))=UPPER(TRIM('Answer Key'!$B$12)),1,0))</f>
        <v/>
      </c>
      <c r="L5" s="22" t="str">
        <f aca="false">IF('Class Responses'!$B5="","",IF(UPPER(TRIM('Class Responses'!L5))=UPPER(TRIM('Answer Key'!$B$13)),1,0))</f>
        <v/>
      </c>
      <c r="M5" s="22" t="str">
        <f aca="false">IF('Class Responses'!$B5="","",IF(UPPER(TRIM('Class Responses'!M5))=UPPER(TRIM('Answer Key'!$B$14)),1,0))</f>
        <v/>
      </c>
      <c r="N5" s="22" t="str">
        <f aca="false">IF('Class Responses'!$B5="","",IF(UPPER(TRIM('Class Responses'!N5))=UPPER(TRIM('Answer Key'!$B$15)),1,0))</f>
        <v/>
      </c>
      <c r="O5" s="22" t="str">
        <f aca="false">IF('Class Responses'!$B5="","",IF(UPPER(TRIM('Class Responses'!O5))=UPPER(TRIM('Answer Key'!$B$16)),1,0))</f>
        <v/>
      </c>
      <c r="P5" s="22" t="str">
        <f aca="false">IF('Class Responses'!$B5="","",IF(UPPER(TRIM('Class Responses'!P5))=UPPER(TRIM('Answer Key'!$B$17)),1,0))</f>
        <v/>
      </c>
      <c r="Q5" s="22" t="str">
        <f aca="false">IF('Class Responses'!$B5="","",IF(UPPER(TRIM('Class Responses'!Q5))=UPPER(TRIM('Answer Key'!$B$18)),1,0))</f>
        <v/>
      </c>
      <c r="R5" s="22" t="str">
        <f aca="false">IF('Class Responses'!$B5="","",IF(UPPER(TRIM('Class Responses'!R5))=UPPER(TRIM('Answer Key'!$B$19)),1,0))</f>
        <v/>
      </c>
      <c r="S5" s="22" t="str">
        <f aca="false">IF('Class Responses'!$B5="","",IF(UPPER(TRIM('Class Responses'!S5))=UPPER(TRIM('Answer Key'!$B$20)),1,0))</f>
        <v/>
      </c>
      <c r="T5" s="22" t="str">
        <f aca="false">IF('Class Responses'!$B5="","",IF(UPPER(TRIM('Class Responses'!T5))=UPPER(TRIM('Answer Key'!$B$21)),1,0))</f>
        <v/>
      </c>
      <c r="U5" s="22" t="str">
        <f aca="false">IF('Class Responses'!$B5="","",IF(UPPER(TRIM('Class Responses'!U5))=UPPER(TRIM('Answer Key'!$B$22)),1,0))</f>
        <v/>
      </c>
      <c r="V5" s="22" t="str">
        <f aca="false">IF('Class Responses'!$B5="","",IF(UPPER(TRIM('Class Responses'!V5))=UPPER(TRIM('Answer Key'!$B$23)),1,0))</f>
        <v/>
      </c>
      <c r="W5" s="22" t="str">
        <f aca="false">IF('Class Responses'!$B5="","",IF(UPPER(TRIM('Class Responses'!W5))=UPPER(TRIM('Answer Key'!$B$24)),1,0))</f>
        <v/>
      </c>
      <c r="X5" s="22" t="str">
        <f aca="false">IF('Class Responses'!$B5="","",IF(UPPER(TRIM('Class Responses'!X5))=UPPER(TRIM('Answer Key'!$B$25)),1,0))</f>
        <v/>
      </c>
      <c r="Y5" s="22" t="str">
        <f aca="false">IF('Class Responses'!$B5="","",IF(UPPER(TRIM('Class Responses'!Y5))=UPPER(TRIM('Answer Key'!$B$26)),1,0))</f>
        <v/>
      </c>
      <c r="Z5" s="22" t="str">
        <f aca="false">IF('Class Responses'!$B5="","",IF(UPPER(TRIM('Class Responses'!Z5))=UPPER(TRIM('Answer Key'!$B$27)),1,0))</f>
        <v/>
      </c>
      <c r="AA5" s="22" t="str">
        <f aca="false">IF('Class Responses'!$B5="","",IF(UPPER(TRIM('Class Responses'!AA5))=UPPER(TRIM('Answer Key'!$B$28)),1,0))</f>
        <v/>
      </c>
      <c r="AB5" s="22" t="str">
        <f aca="false">IF('Class Responses'!$B5="","",IF(UPPER(TRIM('Class Responses'!AB5))=UPPER(TRIM('Answer Key'!$B$29)),1,0))</f>
        <v/>
      </c>
      <c r="AC5" s="22" t="str">
        <f aca="false">IF('Class Responses'!$B5="","",IF(UPPER(TRIM('Class Responses'!AC5))=UPPER(TRIM('Answer Key'!$B$30)),1,0))</f>
        <v/>
      </c>
      <c r="AD5" s="22" t="str">
        <f aca="false">IF('Class Responses'!$B5="","",IF(UPPER(TRIM('Class Responses'!AD5))=UPPER(TRIM('Answer Key'!$B$31)),1,0))</f>
        <v/>
      </c>
      <c r="AE5" s="22" t="str">
        <f aca="false">IF('Class Responses'!$B5="","",IF(UPPER(TRIM('Class Responses'!AE5))=UPPER(TRIM('Answer Key'!$B$32)),1,0))</f>
        <v/>
      </c>
      <c r="AF5" s="22" t="str">
        <f aca="false">IF('Class Responses'!$B5="","",IF(UPPER(TRIM('Class Responses'!AF5))=UPPER(TRIM('Answer Key'!$B$33)),1,0))</f>
        <v/>
      </c>
      <c r="AG5" s="22" t="str">
        <f aca="false">IF('Class Responses'!$B5="","",IF('Class Responses'!AG5=1,1,0))</f>
        <v/>
      </c>
      <c r="AH5" s="22" t="str">
        <f aca="false">IF('Class Responses'!$B5="","",IF('Class Responses'!AH5=1,1,0))</f>
        <v/>
      </c>
      <c r="AI5" s="22" t="str">
        <f aca="false">IF('Class Responses'!$B5="","",IF('Class Responses'!AI5=1,1,0))</f>
        <v/>
      </c>
      <c r="AJ5" s="22" t="str">
        <f aca="false">IF('Class Responses'!$B5="","",IF('Class Responses'!AJ5=1,1,0))</f>
        <v/>
      </c>
      <c r="AK5" s="22" t="str">
        <f aca="false">IF('Class Responses'!$B5="","",IF('Class Responses'!AK5=1,1,0))</f>
        <v/>
      </c>
      <c r="AL5" s="22" t="str">
        <f aca="false">IF('Class Responses'!$B5="","",IF('Class Responses'!AL5=1,1,0))</f>
        <v/>
      </c>
      <c r="AM5" s="22" t="str">
        <f aca="false">IF('Class Responses'!$B5="","",IF('Class Responses'!AM5=1,1,0))</f>
        <v/>
      </c>
      <c r="AN5" s="22" t="str">
        <f aca="false">IF('Class Responses'!$B5="","",IF('Class Responses'!AN5=1,1,0))</f>
        <v/>
      </c>
      <c r="AO5" s="22" t="str">
        <f aca="false">IF('Class Responses'!$B5="","",IF('Class Responses'!AO5=1,1,0))</f>
        <v/>
      </c>
      <c r="AP5" s="22" t="str">
        <f aca="false">IF('Class Responses'!$B5="","",IF('Class Responses'!AP5=1,1,0))</f>
        <v/>
      </c>
    </row>
    <row r="6" customFormat="false" ht="15" hidden="false" customHeight="false" outlineLevel="0" collapsed="false">
      <c r="A6" s="32" t="n">
        <f aca="false">'Class Responses'!A6</f>
        <v>3</v>
      </c>
      <c r="B6" s="21" t="n">
        <f aca="false">'Class Responses'!B6</f>
        <v>0</v>
      </c>
      <c r="C6" s="22" t="str">
        <f aca="false">IF('Class Responses'!$B6="","",IF(UPPER(TRIM('Class Responses'!C6))=UPPER(TRIM('Answer Key'!$B$4)),1,0))</f>
        <v/>
      </c>
      <c r="D6" s="22" t="str">
        <f aca="false">IF('Class Responses'!$B6="","",IF(UPPER(TRIM('Class Responses'!D6))=UPPER(TRIM('Answer Key'!$B$5)),1,0))</f>
        <v/>
      </c>
      <c r="E6" s="22" t="str">
        <f aca="false">IF('Class Responses'!$B6="","",IF(UPPER(TRIM('Class Responses'!E6))=UPPER(TRIM('Answer Key'!$B$6)),1,0))</f>
        <v/>
      </c>
      <c r="F6" s="22" t="str">
        <f aca="false">IF('Class Responses'!$B6="","",IF(UPPER(TRIM('Class Responses'!F6))=UPPER(TRIM('Answer Key'!$B$7)),1,0))</f>
        <v/>
      </c>
      <c r="G6" s="22" t="str">
        <f aca="false">IF('Class Responses'!$B6="","",IF(UPPER(TRIM('Class Responses'!G6))=UPPER(TRIM('Answer Key'!$B$8)),1,0))</f>
        <v/>
      </c>
      <c r="H6" s="22" t="str">
        <f aca="false">IF('Class Responses'!$B6="","",IF(UPPER(TRIM('Class Responses'!H6))=UPPER(TRIM('Answer Key'!$B$9)),1,0))</f>
        <v/>
      </c>
      <c r="I6" s="22" t="str">
        <f aca="false">IF('Class Responses'!$B6="","",IF(UPPER(TRIM('Class Responses'!I6))=UPPER(TRIM('Answer Key'!$B$10)),1,0))</f>
        <v/>
      </c>
      <c r="J6" s="22" t="str">
        <f aca="false">IF('Class Responses'!$B6="","",IF(UPPER(TRIM('Class Responses'!J6))=UPPER(TRIM('Answer Key'!$B$11)),1,0))</f>
        <v/>
      </c>
      <c r="K6" s="22" t="str">
        <f aca="false">IF('Class Responses'!$B6="","",IF(UPPER(TRIM('Class Responses'!K6))=UPPER(TRIM('Answer Key'!$B$12)),1,0))</f>
        <v/>
      </c>
      <c r="L6" s="22" t="str">
        <f aca="false">IF('Class Responses'!$B6="","",IF(UPPER(TRIM('Class Responses'!L6))=UPPER(TRIM('Answer Key'!$B$13)),1,0))</f>
        <v/>
      </c>
      <c r="M6" s="22" t="str">
        <f aca="false">IF('Class Responses'!$B6="","",IF(UPPER(TRIM('Class Responses'!M6))=UPPER(TRIM('Answer Key'!$B$14)),1,0))</f>
        <v/>
      </c>
      <c r="N6" s="22" t="str">
        <f aca="false">IF('Class Responses'!$B6="","",IF(UPPER(TRIM('Class Responses'!N6))=UPPER(TRIM('Answer Key'!$B$15)),1,0))</f>
        <v/>
      </c>
      <c r="O6" s="22" t="str">
        <f aca="false">IF('Class Responses'!$B6="","",IF(UPPER(TRIM('Class Responses'!O6))=UPPER(TRIM('Answer Key'!$B$16)),1,0))</f>
        <v/>
      </c>
      <c r="P6" s="22" t="str">
        <f aca="false">IF('Class Responses'!$B6="","",IF(UPPER(TRIM('Class Responses'!P6))=UPPER(TRIM('Answer Key'!$B$17)),1,0))</f>
        <v/>
      </c>
      <c r="Q6" s="22" t="str">
        <f aca="false">IF('Class Responses'!$B6="","",IF(UPPER(TRIM('Class Responses'!Q6))=UPPER(TRIM('Answer Key'!$B$18)),1,0))</f>
        <v/>
      </c>
      <c r="R6" s="22" t="str">
        <f aca="false">IF('Class Responses'!$B6="","",IF(UPPER(TRIM('Class Responses'!R6))=UPPER(TRIM('Answer Key'!$B$19)),1,0))</f>
        <v/>
      </c>
      <c r="S6" s="22" t="str">
        <f aca="false">IF('Class Responses'!$B6="","",IF(UPPER(TRIM('Class Responses'!S6))=UPPER(TRIM('Answer Key'!$B$20)),1,0))</f>
        <v/>
      </c>
      <c r="T6" s="22" t="str">
        <f aca="false">IF('Class Responses'!$B6="","",IF(UPPER(TRIM('Class Responses'!T6))=UPPER(TRIM('Answer Key'!$B$21)),1,0))</f>
        <v/>
      </c>
      <c r="U6" s="22" t="str">
        <f aca="false">IF('Class Responses'!$B6="","",IF(UPPER(TRIM('Class Responses'!U6))=UPPER(TRIM('Answer Key'!$B$22)),1,0))</f>
        <v/>
      </c>
      <c r="V6" s="22" t="str">
        <f aca="false">IF('Class Responses'!$B6="","",IF(UPPER(TRIM('Class Responses'!V6))=UPPER(TRIM('Answer Key'!$B$23)),1,0))</f>
        <v/>
      </c>
      <c r="W6" s="22" t="str">
        <f aca="false">IF('Class Responses'!$B6="","",IF(UPPER(TRIM('Class Responses'!W6))=UPPER(TRIM('Answer Key'!$B$24)),1,0))</f>
        <v/>
      </c>
      <c r="X6" s="22" t="str">
        <f aca="false">IF('Class Responses'!$B6="","",IF(UPPER(TRIM('Class Responses'!X6))=UPPER(TRIM('Answer Key'!$B$25)),1,0))</f>
        <v/>
      </c>
      <c r="Y6" s="22" t="str">
        <f aca="false">IF('Class Responses'!$B6="","",IF(UPPER(TRIM('Class Responses'!Y6))=UPPER(TRIM('Answer Key'!$B$26)),1,0))</f>
        <v/>
      </c>
      <c r="Z6" s="22" t="str">
        <f aca="false">IF('Class Responses'!$B6="","",IF(UPPER(TRIM('Class Responses'!Z6))=UPPER(TRIM('Answer Key'!$B$27)),1,0))</f>
        <v/>
      </c>
      <c r="AA6" s="22" t="str">
        <f aca="false">IF('Class Responses'!$B6="","",IF(UPPER(TRIM('Class Responses'!AA6))=UPPER(TRIM('Answer Key'!$B$28)),1,0))</f>
        <v/>
      </c>
      <c r="AB6" s="22" t="str">
        <f aca="false">IF('Class Responses'!$B6="","",IF(UPPER(TRIM('Class Responses'!AB6))=UPPER(TRIM('Answer Key'!$B$29)),1,0))</f>
        <v/>
      </c>
      <c r="AC6" s="22" t="str">
        <f aca="false">IF('Class Responses'!$B6="","",IF(UPPER(TRIM('Class Responses'!AC6))=UPPER(TRIM('Answer Key'!$B$30)),1,0))</f>
        <v/>
      </c>
      <c r="AD6" s="22" t="str">
        <f aca="false">IF('Class Responses'!$B6="","",IF(UPPER(TRIM('Class Responses'!AD6))=UPPER(TRIM('Answer Key'!$B$31)),1,0))</f>
        <v/>
      </c>
      <c r="AE6" s="22" t="str">
        <f aca="false">IF('Class Responses'!$B6="","",IF(UPPER(TRIM('Class Responses'!AE6))=UPPER(TRIM('Answer Key'!$B$32)),1,0))</f>
        <v/>
      </c>
      <c r="AF6" s="22" t="str">
        <f aca="false">IF('Class Responses'!$B6="","",IF(UPPER(TRIM('Class Responses'!AF6))=UPPER(TRIM('Answer Key'!$B$33)),1,0))</f>
        <v/>
      </c>
      <c r="AG6" s="22" t="str">
        <f aca="false">IF('Class Responses'!$B6="","",IF('Class Responses'!AG6=1,1,0))</f>
        <v/>
      </c>
      <c r="AH6" s="22" t="str">
        <f aca="false">IF('Class Responses'!$B6="","",IF('Class Responses'!AH6=1,1,0))</f>
        <v/>
      </c>
      <c r="AI6" s="22" t="str">
        <f aca="false">IF('Class Responses'!$B6="","",IF('Class Responses'!AI6=1,1,0))</f>
        <v/>
      </c>
      <c r="AJ6" s="22" t="str">
        <f aca="false">IF('Class Responses'!$B6="","",IF('Class Responses'!AJ6=1,1,0))</f>
        <v/>
      </c>
      <c r="AK6" s="22" t="str">
        <f aca="false">IF('Class Responses'!$B6="","",IF('Class Responses'!AK6=1,1,0))</f>
        <v/>
      </c>
      <c r="AL6" s="22" t="str">
        <f aca="false">IF('Class Responses'!$B6="","",IF('Class Responses'!AL6=1,1,0))</f>
        <v/>
      </c>
      <c r="AM6" s="22" t="str">
        <f aca="false">IF('Class Responses'!$B6="","",IF('Class Responses'!AM6=1,1,0))</f>
        <v/>
      </c>
      <c r="AN6" s="22" t="str">
        <f aca="false">IF('Class Responses'!$B6="","",IF('Class Responses'!AN6=1,1,0))</f>
        <v/>
      </c>
      <c r="AO6" s="22" t="str">
        <f aca="false">IF('Class Responses'!$B6="","",IF('Class Responses'!AO6=1,1,0))</f>
        <v/>
      </c>
      <c r="AP6" s="22" t="str">
        <f aca="false">IF('Class Responses'!$B6="","",IF('Class Responses'!AP6=1,1,0))</f>
        <v/>
      </c>
    </row>
    <row r="7" customFormat="false" ht="15" hidden="false" customHeight="false" outlineLevel="0" collapsed="false">
      <c r="A7" s="32" t="n">
        <f aca="false">'Class Responses'!A7</f>
        <v>4</v>
      </c>
      <c r="B7" s="21" t="n">
        <f aca="false">'Class Responses'!B7</f>
        <v>0</v>
      </c>
      <c r="C7" s="22" t="str">
        <f aca="false">IF('Class Responses'!$B7="","",IF(UPPER(TRIM('Class Responses'!C7))=UPPER(TRIM('Answer Key'!$B$4)),1,0))</f>
        <v/>
      </c>
      <c r="D7" s="22" t="str">
        <f aca="false">IF('Class Responses'!$B7="","",IF(UPPER(TRIM('Class Responses'!D7))=UPPER(TRIM('Answer Key'!$B$5)),1,0))</f>
        <v/>
      </c>
      <c r="E7" s="22" t="str">
        <f aca="false">IF('Class Responses'!$B7="","",IF(UPPER(TRIM('Class Responses'!E7))=UPPER(TRIM('Answer Key'!$B$6)),1,0))</f>
        <v/>
      </c>
      <c r="F7" s="22" t="str">
        <f aca="false">IF('Class Responses'!$B7="","",IF(UPPER(TRIM('Class Responses'!F7))=UPPER(TRIM('Answer Key'!$B$7)),1,0))</f>
        <v/>
      </c>
      <c r="G7" s="22" t="str">
        <f aca="false">IF('Class Responses'!$B7="","",IF(UPPER(TRIM('Class Responses'!G7))=UPPER(TRIM('Answer Key'!$B$8)),1,0))</f>
        <v/>
      </c>
      <c r="H7" s="22" t="str">
        <f aca="false">IF('Class Responses'!$B7="","",IF(UPPER(TRIM('Class Responses'!H7))=UPPER(TRIM('Answer Key'!$B$9)),1,0))</f>
        <v/>
      </c>
      <c r="I7" s="22" t="str">
        <f aca="false">IF('Class Responses'!$B7="","",IF(UPPER(TRIM('Class Responses'!I7))=UPPER(TRIM('Answer Key'!$B$10)),1,0))</f>
        <v/>
      </c>
      <c r="J7" s="22" t="str">
        <f aca="false">IF('Class Responses'!$B7="","",IF(UPPER(TRIM('Class Responses'!J7))=UPPER(TRIM('Answer Key'!$B$11)),1,0))</f>
        <v/>
      </c>
      <c r="K7" s="22" t="str">
        <f aca="false">IF('Class Responses'!$B7="","",IF(UPPER(TRIM('Class Responses'!K7))=UPPER(TRIM('Answer Key'!$B$12)),1,0))</f>
        <v/>
      </c>
      <c r="L7" s="22" t="str">
        <f aca="false">IF('Class Responses'!$B7="","",IF(UPPER(TRIM('Class Responses'!L7))=UPPER(TRIM('Answer Key'!$B$13)),1,0))</f>
        <v/>
      </c>
      <c r="M7" s="22" t="str">
        <f aca="false">IF('Class Responses'!$B7="","",IF(UPPER(TRIM('Class Responses'!M7))=UPPER(TRIM('Answer Key'!$B$14)),1,0))</f>
        <v/>
      </c>
      <c r="N7" s="22" t="str">
        <f aca="false">IF('Class Responses'!$B7="","",IF(UPPER(TRIM('Class Responses'!N7))=UPPER(TRIM('Answer Key'!$B$15)),1,0))</f>
        <v/>
      </c>
      <c r="O7" s="22" t="str">
        <f aca="false">IF('Class Responses'!$B7="","",IF(UPPER(TRIM('Class Responses'!O7))=UPPER(TRIM('Answer Key'!$B$16)),1,0))</f>
        <v/>
      </c>
      <c r="P7" s="22" t="str">
        <f aca="false">IF('Class Responses'!$B7="","",IF(UPPER(TRIM('Class Responses'!P7))=UPPER(TRIM('Answer Key'!$B$17)),1,0))</f>
        <v/>
      </c>
      <c r="Q7" s="22" t="str">
        <f aca="false">IF('Class Responses'!$B7="","",IF(UPPER(TRIM('Class Responses'!Q7))=UPPER(TRIM('Answer Key'!$B$18)),1,0))</f>
        <v/>
      </c>
      <c r="R7" s="22" t="str">
        <f aca="false">IF('Class Responses'!$B7="","",IF(UPPER(TRIM('Class Responses'!R7))=UPPER(TRIM('Answer Key'!$B$19)),1,0))</f>
        <v/>
      </c>
      <c r="S7" s="22" t="str">
        <f aca="false">IF('Class Responses'!$B7="","",IF(UPPER(TRIM('Class Responses'!S7))=UPPER(TRIM('Answer Key'!$B$20)),1,0))</f>
        <v/>
      </c>
      <c r="T7" s="22" t="str">
        <f aca="false">IF('Class Responses'!$B7="","",IF(UPPER(TRIM('Class Responses'!T7))=UPPER(TRIM('Answer Key'!$B$21)),1,0))</f>
        <v/>
      </c>
      <c r="U7" s="22" t="str">
        <f aca="false">IF('Class Responses'!$B7="","",IF(UPPER(TRIM('Class Responses'!U7))=UPPER(TRIM('Answer Key'!$B$22)),1,0))</f>
        <v/>
      </c>
      <c r="V7" s="22" t="str">
        <f aca="false">IF('Class Responses'!$B7="","",IF(UPPER(TRIM('Class Responses'!V7))=UPPER(TRIM('Answer Key'!$B$23)),1,0))</f>
        <v/>
      </c>
      <c r="W7" s="22" t="str">
        <f aca="false">IF('Class Responses'!$B7="","",IF(UPPER(TRIM('Class Responses'!W7))=UPPER(TRIM('Answer Key'!$B$24)),1,0))</f>
        <v/>
      </c>
      <c r="X7" s="22" t="str">
        <f aca="false">IF('Class Responses'!$B7="","",IF(UPPER(TRIM('Class Responses'!X7))=UPPER(TRIM('Answer Key'!$B$25)),1,0))</f>
        <v/>
      </c>
      <c r="Y7" s="22" t="str">
        <f aca="false">IF('Class Responses'!$B7="","",IF(UPPER(TRIM('Class Responses'!Y7))=UPPER(TRIM('Answer Key'!$B$26)),1,0))</f>
        <v/>
      </c>
      <c r="Z7" s="22" t="str">
        <f aca="false">IF('Class Responses'!$B7="","",IF(UPPER(TRIM('Class Responses'!Z7))=UPPER(TRIM('Answer Key'!$B$27)),1,0))</f>
        <v/>
      </c>
      <c r="AA7" s="22" t="str">
        <f aca="false">IF('Class Responses'!$B7="","",IF(UPPER(TRIM('Class Responses'!AA7))=UPPER(TRIM('Answer Key'!$B$28)),1,0))</f>
        <v/>
      </c>
      <c r="AB7" s="22" t="str">
        <f aca="false">IF('Class Responses'!$B7="","",IF(UPPER(TRIM('Class Responses'!AB7))=UPPER(TRIM('Answer Key'!$B$29)),1,0))</f>
        <v/>
      </c>
      <c r="AC7" s="22" t="str">
        <f aca="false">IF('Class Responses'!$B7="","",IF(UPPER(TRIM('Class Responses'!AC7))=UPPER(TRIM('Answer Key'!$B$30)),1,0))</f>
        <v/>
      </c>
      <c r="AD7" s="22" t="str">
        <f aca="false">IF('Class Responses'!$B7="","",IF(UPPER(TRIM('Class Responses'!AD7))=UPPER(TRIM('Answer Key'!$B$31)),1,0))</f>
        <v/>
      </c>
      <c r="AE7" s="22" t="str">
        <f aca="false">IF('Class Responses'!$B7="","",IF(UPPER(TRIM('Class Responses'!AE7))=UPPER(TRIM('Answer Key'!$B$32)),1,0))</f>
        <v/>
      </c>
      <c r="AF7" s="22" t="str">
        <f aca="false">IF('Class Responses'!$B7="","",IF(UPPER(TRIM('Class Responses'!AF7))=UPPER(TRIM('Answer Key'!$B$33)),1,0))</f>
        <v/>
      </c>
      <c r="AG7" s="22" t="str">
        <f aca="false">IF('Class Responses'!$B7="","",IF('Class Responses'!AG7=1,1,0))</f>
        <v/>
      </c>
      <c r="AH7" s="22" t="str">
        <f aca="false">IF('Class Responses'!$B7="","",IF('Class Responses'!AH7=1,1,0))</f>
        <v/>
      </c>
      <c r="AI7" s="22" t="str">
        <f aca="false">IF('Class Responses'!$B7="","",IF('Class Responses'!AI7=1,1,0))</f>
        <v/>
      </c>
      <c r="AJ7" s="22" t="str">
        <f aca="false">IF('Class Responses'!$B7="","",IF('Class Responses'!AJ7=1,1,0))</f>
        <v/>
      </c>
      <c r="AK7" s="22" t="str">
        <f aca="false">IF('Class Responses'!$B7="","",IF('Class Responses'!AK7=1,1,0))</f>
        <v/>
      </c>
      <c r="AL7" s="22" t="str">
        <f aca="false">IF('Class Responses'!$B7="","",IF('Class Responses'!AL7=1,1,0))</f>
        <v/>
      </c>
      <c r="AM7" s="22" t="str">
        <f aca="false">IF('Class Responses'!$B7="","",IF('Class Responses'!AM7=1,1,0))</f>
        <v/>
      </c>
      <c r="AN7" s="22" t="str">
        <f aca="false">IF('Class Responses'!$B7="","",IF('Class Responses'!AN7=1,1,0))</f>
        <v/>
      </c>
      <c r="AO7" s="22" t="str">
        <f aca="false">IF('Class Responses'!$B7="","",IF('Class Responses'!AO7=1,1,0))</f>
        <v/>
      </c>
      <c r="AP7" s="22" t="str">
        <f aca="false">IF('Class Responses'!$B7="","",IF('Class Responses'!AP7=1,1,0))</f>
        <v/>
      </c>
    </row>
    <row r="8" customFormat="false" ht="15" hidden="false" customHeight="false" outlineLevel="0" collapsed="false">
      <c r="A8" s="32" t="n">
        <f aca="false">'Class Responses'!A8</f>
        <v>5</v>
      </c>
      <c r="B8" s="21" t="n">
        <f aca="false">'Class Responses'!B8</f>
        <v>0</v>
      </c>
      <c r="C8" s="22" t="str">
        <f aca="false">IF('Class Responses'!$B8="","",IF(UPPER(TRIM('Class Responses'!C8))=UPPER(TRIM('Answer Key'!$B$4)),1,0))</f>
        <v/>
      </c>
      <c r="D8" s="22" t="str">
        <f aca="false">IF('Class Responses'!$B8="","",IF(UPPER(TRIM('Class Responses'!D8))=UPPER(TRIM('Answer Key'!$B$5)),1,0))</f>
        <v/>
      </c>
      <c r="E8" s="22" t="str">
        <f aca="false">IF('Class Responses'!$B8="","",IF(UPPER(TRIM('Class Responses'!E8))=UPPER(TRIM('Answer Key'!$B$6)),1,0))</f>
        <v/>
      </c>
      <c r="F8" s="22" t="str">
        <f aca="false">IF('Class Responses'!$B8="","",IF(UPPER(TRIM('Class Responses'!F8))=UPPER(TRIM('Answer Key'!$B$7)),1,0))</f>
        <v/>
      </c>
      <c r="G8" s="22" t="str">
        <f aca="false">IF('Class Responses'!$B8="","",IF(UPPER(TRIM('Class Responses'!G8))=UPPER(TRIM('Answer Key'!$B$8)),1,0))</f>
        <v/>
      </c>
      <c r="H8" s="22" t="str">
        <f aca="false">IF('Class Responses'!$B8="","",IF(UPPER(TRIM('Class Responses'!H8))=UPPER(TRIM('Answer Key'!$B$9)),1,0))</f>
        <v/>
      </c>
      <c r="I8" s="22" t="str">
        <f aca="false">IF('Class Responses'!$B8="","",IF(UPPER(TRIM('Class Responses'!I8))=UPPER(TRIM('Answer Key'!$B$10)),1,0))</f>
        <v/>
      </c>
      <c r="J8" s="22" t="str">
        <f aca="false">IF('Class Responses'!$B8="","",IF(UPPER(TRIM('Class Responses'!J8))=UPPER(TRIM('Answer Key'!$B$11)),1,0))</f>
        <v/>
      </c>
      <c r="K8" s="22" t="str">
        <f aca="false">IF('Class Responses'!$B8="","",IF(UPPER(TRIM('Class Responses'!K8))=UPPER(TRIM('Answer Key'!$B$12)),1,0))</f>
        <v/>
      </c>
      <c r="L8" s="22" t="str">
        <f aca="false">IF('Class Responses'!$B8="","",IF(UPPER(TRIM('Class Responses'!L8))=UPPER(TRIM('Answer Key'!$B$13)),1,0))</f>
        <v/>
      </c>
      <c r="M8" s="22" t="str">
        <f aca="false">IF('Class Responses'!$B8="","",IF(UPPER(TRIM('Class Responses'!M8))=UPPER(TRIM('Answer Key'!$B$14)),1,0))</f>
        <v/>
      </c>
      <c r="N8" s="22" t="str">
        <f aca="false">IF('Class Responses'!$B8="","",IF(UPPER(TRIM('Class Responses'!N8))=UPPER(TRIM('Answer Key'!$B$15)),1,0))</f>
        <v/>
      </c>
      <c r="O8" s="22" t="str">
        <f aca="false">IF('Class Responses'!$B8="","",IF(UPPER(TRIM('Class Responses'!O8))=UPPER(TRIM('Answer Key'!$B$16)),1,0))</f>
        <v/>
      </c>
      <c r="P8" s="22" t="str">
        <f aca="false">IF('Class Responses'!$B8="","",IF(UPPER(TRIM('Class Responses'!P8))=UPPER(TRIM('Answer Key'!$B$17)),1,0))</f>
        <v/>
      </c>
      <c r="Q8" s="22" t="str">
        <f aca="false">IF('Class Responses'!$B8="","",IF(UPPER(TRIM('Class Responses'!Q8))=UPPER(TRIM('Answer Key'!$B$18)),1,0))</f>
        <v/>
      </c>
      <c r="R8" s="22" t="str">
        <f aca="false">IF('Class Responses'!$B8="","",IF(UPPER(TRIM('Class Responses'!R8))=UPPER(TRIM('Answer Key'!$B$19)),1,0))</f>
        <v/>
      </c>
      <c r="S8" s="22" t="str">
        <f aca="false">IF('Class Responses'!$B8="","",IF(UPPER(TRIM('Class Responses'!S8))=UPPER(TRIM('Answer Key'!$B$20)),1,0))</f>
        <v/>
      </c>
      <c r="T8" s="22" t="str">
        <f aca="false">IF('Class Responses'!$B8="","",IF(UPPER(TRIM('Class Responses'!T8))=UPPER(TRIM('Answer Key'!$B$21)),1,0))</f>
        <v/>
      </c>
      <c r="U8" s="22" t="str">
        <f aca="false">IF('Class Responses'!$B8="","",IF(UPPER(TRIM('Class Responses'!U8))=UPPER(TRIM('Answer Key'!$B$22)),1,0))</f>
        <v/>
      </c>
      <c r="V8" s="22" t="str">
        <f aca="false">IF('Class Responses'!$B8="","",IF(UPPER(TRIM('Class Responses'!V8))=UPPER(TRIM('Answer Key'!$B$23)),1,0))</f>
        <v/>
      </c>
      <c r="W8" s="22" t="str">
        <f aca="false">IF('Class Responses'!$B8="","",IF(UPPER(TRIM('Class Responses'!W8))=UPPER(TRIM('Answer Key'!$B$24)),1,0))</f>
        <v/>
      </c>
      <c r="X8" s="22" t="str">
        <f aca="false">IF('Class Responses'!$B8="","",IF(UPPER(TRIM('Class Responses'!X8))=UPPER(TRIM('Answer Key'!$B$25)),1,0))</f>
        <v/>
      </c>
      <c r="Y8" s="22" t="str">
        <f aca="false">IF('Class Responses'!$B8="","",IF(UPPER(TRIM('Class Responses'!Y8))=UPPER(TRIM('Answer Key'!$B$26)),1,0))</f>
        <v/>
      </c>
      <c r="Z8" s="22" t="str">
        <f aca="false">IF('Class Responses'!$B8="","",IF(UPPER(TRIM('Class Responses'!Z8))=UPPER(TRIM('Answer Key'!$B$27)),1,0))</f>
        <v/>
      </c>
      <c r="AA8" s="22" t="str">
        <f aca="false">IF('Class Responses'!$B8="","",IF(UPPER(TRIM('Class Responses'!AA8))=UPPER(TRIM('Answer Key'!$B$28)),1,0))</f>
        <v/>
      </c>
      <c r="AB8" s="22" t="str">
        <f aca="false">IF('Class Responses'!$B8="","",IF(UPPER(TRIM('Class Responses'!AB8))=UPPER(TRIM('Answer Key'!$B$29)),1,0))</f>
        <v/>
      </c>
      <c r="AC8" s="22" t="str">
        <f aca="false">IF('Class Responses'!$B8="","",IF(UPPER(TRIM('Class Responses'!AC8))=UPPER(TRIM('Answer Key'!$B$30)),1,0))</f>
        <v/>
      </c>
      <c r="AD8" s="22" t="str">
        <f aca="false">IF('Class Responses'!$B8="","",IF(UPPER(TRIM('Class Responses'!AD8))=UPPER(TRIM('Answer Key'!$B$31)),1,0))</f>
        <v/>
      </c>
      <c r="AE8" s="22" t="str">
        <f aca="false">IF('Class Responses'!$B8="","",IF(UPPER(TRIM('Class Responses'!AE8))=UPPER(TRIM('Answer Key'!$B$32)),1,0))</f>
        <v/>
      </c>
      <c r="AF8" s="22" t="str">
        <f aca="false">IF('Class Responses'!$B8="","",IF(UPPER(TRIM('Class Responses'!AF8))=UPPER(TRIM('Answer Key'!$B$33)),1,0))</f>
        <v/>
      </c>
      <c r="AG8" s="22" t="str">
        <f aca="false">IF('Class Responses'!$B8="","",IF('Class Responses'!AG8=1,1,0))</f>
        <v/>
      </c>
      <c r="AH8" s="22" t="str">
        <f aca="false">IF('Class Responses'!$B8="","",IF('Class Responses'!AH8=1,1,0))</f>
        <v/>
      </c>
      <c r="AI8" s="22" t="str">
        <f aca="false">IF('Class Responses'!$B8="","",IF('Class Responses'!AI8=1,1,0))</f>
        <v/>
      </c>
      <c r="AJ8" s="22" t="str">
        <f aca="false">IF('Class Responses'!$B8="","",IF('Class Responses'!AJ8=1,1,0))</f>
        <v/>
      </c>
      <c r="AK8" s="22" t="str">
        <f aca="false">IF('Class Responses'!$B8="","",IF('Class Responses'!AK8=1,1,0))</f>
        <v/>
      </c>
      <c r="AL8" s="22" t="str">
        <f aca="false">IF('Class Responses'!$B8="","",IF('Class Responses'!AL8=1,1,0))</f>
        <v/>
      </c>
      <c r="AM8" s="22" t="str">
        <f aca="false">IF('Class Responses'!$B8="","",IF('Class Responses'!AM8=1,1,0))</f>
        <v/>
      </c>
      <c r="AN8" s="22" t="str">
        <f aca="false">IF('Class Responses'!$B8="","",IF('Class Responses'!AN8=1,1,0))</f>
        <v/>
      </c>
      <c r="AO8" s="22" t="str">
        <f aca="false">IF('Class Responses'!$B8="","",IF('Class Responses'!AO8=1,1,0))</f>
        <v/>
      </c>
      <c r="AP8" s="22" t="str">
        <f aca="false">IF('Class Responses'!$B8="","",IF('Class Responses'!AP8=1,1,0))</f>
        <v/>
      </c>
    </row>
    <row r="9" customFormat="false" ht="15" hidden="false" customHeight="false" outlineLevel="0" collapsed="false">
      <c r="A9" s="32" t="n">
        <f aca="false">'Class Responses'!A9</f>
        <v>6</v>
      </c>
      <c r="B9" s="21" t="n">
        <f aca="false">'Class Responses'!B9</f>
        <v>0</v>
      </c>
      <c r="C9" s="22" t="str">
        <f aca="false">IF('Class Responses'!$B9="","",IF(UPPER(TRIM('Class Responses'!C9))=UPPER(TRIM('Answer Key'!$B$4)),1,0))</f>
        <v/>
      </c>
      <c r="D9" s="22" t="str">
        <f aca="false">IF('Class Responses'!$B9="","",IF(UPPER(TRIM('Class Responses'!D9))=UPPER(TRIM('Answer Key'!$B$5)),1,0))</f>
        <v/>
      </c>
      <c r="E9" s="22" t="str">
        <f aca="false">IF('Class Responses'!$B9="","",IF(UPPER(TRIM('Class Responses'!E9))=UPPER(TRIM('Answer Key'!$B$6)),1,0))</f>
        <v/>
      </c>
      <c r="F9" s="22" t="str">
        <f aca="false">IF('Class Responses'!$B9="","",IF(UPPER(TRIM('Class Responses'!F9))=UPPER(TRIM('Answer Key'!$B$7)),1,0))</f>
        <v/>
      </c>
      <c r="G9" s="22" t="str">
        <f aca="false">IF('Class Responses'!$B9="","",IF(UPPER(TRIM('Class Responses'!G9))=UPPER(TRIM('Answer Key'!$B$8)),1,0))</f>
        <v/>
      </c>
      <c r="H9" s="22" t="str">
        <f aca="false">IF('Class Responses'!$B9="","",IF(UPPER(TRIM('Class Responses'!H9))=UPPER(TRIM('Answer Key'!$B$9)),1,0))</f>
        <v/>
      </c>
      <c r="I9" s="22" t="str">
        <f aca="false">IF('Class Responses'!$B9="","",IF(UPPER(TRIM('Class Responses'!I9))=UPPER(TRIM('Answer Key'!$B$10)),1,0))</f>
        <v/>
      </c>
      <c r="J9" s="22" t="str">
        <f aca="false">IF('Class Responses'!$B9="","",IF(UPPER(TRIM('Class Responses'!J9))=UPPER(TRIM('Answer Key'!$B$11)),1,0))</f>
        <v/>
      </c>
      <c r="K9" s="22" t="str">
        <f aca="false">IF('Class Responses'!$B9="","",IF(UPPER(TRIM('Class Responses'!K9))=UPPER(TRIM('Answer Key'!$B$12)),1,0))</f>
        <v/>
      </c>
      <c r="L9" s="22" t="str">
        <f aca="false">IF('Class Responses'!$B9="","",IF(UPPER(TRIM('Class Responses'!L9))=UPPER(TRIM('Answer Key'!$B$13)),1,0))</f>
        <v/>
      </c>
      <c r="M9" s="22" t="str">
        <f aca="false">IF('Class Responses'!$B9="","",IF(UPPER(TRIM('Class Responses'!M9))=UPPER(TRIM('Answer Key'!$B$14)),1,0))</f>
        <v/>
      </c>
      <c r="N9" s="22" t="str">
        <f aca="false">IF('Class Responses'!$B9="","",IF(UPPER(TRIM('Class Responses'!N9))=UPPER(TRIM('Answer Key'!$B$15)),1,0))</f>
        <v/>
      </c>
      <c r="O9" s="22" t="str">
        <f aca="false">IF('Class Responses'!$B9="","",IF(UPPER(TRIM('Class Responses'!O9))=UPPER(TRIM('Answer Key'!$B$16)),1,0))</f>
        <v/>
      </c>
      <c r="P9" s="22" t="str">
        <f aca="false">IF('Class Responses'!$B9="","",IF(UPPER(TRIM('Class Responses'!P9))=UPPER(TRIM('Answer Key'!$B$17)),1,0))</f>
        <v/>
      </c>
      <c r="Q9" s="22" t="str">
        <f aca="false">IF('Class Responses'!$B9="","",IF(UPPER(TRIM('Class Responses'!Q9))=UPPER(TRIM('Answer Key'!$B$18)),1,0))</f>
        <v/>
      </c>
      <c r="R9" s="22" t="str">
        <f aca="false">IF('Class Responses'!$B9="","",IF(UPPER(TRIM('Class Responses'!R9))=UPPER(TRIM('Answer Key'!$B$19)),1,0))</f>
        <v/>
      </c>
      <c r="S9" s="22" t="str">
        <f aca="false">IF('Class Responses'!$B9="","",IF(UPPER(TRIM('Class Responses'!S9))=UPPER(TRIM('Answer Key'!$B$20)),1,0))</f>
        <v/>
      </c>
      <c r="T9" s="22" t="str">
        <f aca="false">IF('Class Responses'!$B9="","",IF(UPPER(TRIM('Class Responses'!T9))=UPPER(TRIM('Answer Key'!$B$21)),1,0))</f>
        <v/>
      </c>
      <c r="U9" s="22" t="str">
        <f aca="false">IF('Class Responses'!$B9="","",IF(UPPER(TRIM('Class Responses'!U9))=UPPER(TRIM('Answer Key'!$B$22)),1,0))</f>
        <v/>
      </c>
      <c r="V9" s="22" t="str">
        <f aca="false">IF('Class Responses'!$B9="","",IF(UPPER(TRIM('Class Responses'!V9))=UPPER(TRIM('Answer Key'!$B$23)),1,0))</f>
        <v/>
      </c>
      <c r="W9" s="22" t="str">
        <f aca="false">IF('Class Responses'!$B9="","",IF(UPPER(TRIM('Class Responses'!W9))=UPPER(TRIM('Answer Key'!$B$24)),1,0))</f>
        <v/>
      </c>
      <c r="X9" s="22" t="str">
        <f aca="false">IF('Class Responses'!$B9="","",IF(UPPER(TRIM('Class Responses'!X9))=UPPER(TRIM('Answer Key'!$B$25)),1,0))</f>
        <v/>
      </c>
      <c r="Y9" s="22" t="str">
        <f aca="false">IF('Class Responses'!$B9="","",IF(UPPER(TRIM('Class Responses'!Y9))=UPPER(TRIM('Answer Key'!$B$26)),1,0))</f>
        <v/>
      </c>
      <c r="Z9" s="22" t="str">
        <f aca="false">IF('Class Responses'!$B9="","",IF(UPPER(TRIM('Class Responses'!Z9))=UPPER(TRIM('Answer Key'!$B$27)),1,0))</f>
        <v/>
      </c>
      <c r="AA9" s="22" t="str">
        <f aca="false">IF('Class Responses'!$B9="","",IF(UPPER(TRIM('Class Responses'!AA9))=UPPER(TRIM('Answer Key'!$B$28)),1,0))</f>
        <v/>
      </c>
      <c r="AB9" s="22" t="str">
        <f aca="false">IF('Class Responses'!$B9="","",IF(UPPER(TRIM('Class Responses'!AB9))=UPPER(TRIM('Answer Key'!$B$29)),1,0))</f>
        <v/>
      </c>
      <c r="AC9" s="22" t="str">
        <f aca="false">IF('Class Responses'!$B9="","",IF(UPPER(TRIM('Class Responses'!AC9))=UPPER(TRIM('Answer Key'!$B$30)),1,0))</f>
        <v/>
      </c>
      <c r="AD9" s="22" t="str">
        <f aca="false">IF('Class Responses'!$B9="","",IF(UPPER(TRIM('Class Responses'!AD9))=UPPER(TRIM('Answer Key'!$B$31)),1,0))</f>
        <v/>
      </c>
      <c r="AE9" s="22" t="str">
        <f aca="false">IF('Class Responses'!$B9="","",IF(UPPER(TRIM('Class Responses'!AE9))=UPPER(TRIM('Answer Key'!$B$32)),1,0))</f>
        <v/>
      </c>
      <c r="AF9" s="22" t="str">
        <f aca="false">IF('Class Responses'!$B9="","",IF(UPPER(TRIM('Class Responses'!AF9))=UPPER(TRIM('Answer Key'!$B$33)),1,0))</f>
        <v/>
      </c>
      <c r="AG9" s="22" t="str">
        <f aca="false">IF('Class Responses'!$B9="","",IF('Class Responses'!AG9=1,1,0))</f>
        <v/>
      </c>
      <c r="AH9" s="22" t="str">
        <f aca="false">IF('Class Responses'!$B9="","",IF('Class Responses'!AH9=1,1,0))</f>
        <v/>
      </c>
      <c r="AI9" s="22" t="str">
        <f aca="false">IF('Class Responses'!$B9="","",IF('Class Responses'!AI9=1,1,0))</f>
        <v/>
      </c>
      <c r="AJ9" s="22" t="str">
        <f aca="false">IF('Class Responses'!$B9="","",IF('Class Responses'!AJ9=1,1,0))</f>
        <v/>
      </c>
      <c r="AK9" s="22" t="str">
        <f aca="false">IF('Class Responses'!$B9="","",IF('Class Responses'!AK9=1,1,0))</f>
        <v/>
      </c>
      <c r="AL9" s="22" t="str">
        <f aca="false">IF('Class Responses'!$B9="","",IF('Class Responses'!AL9=1,1,0))</f>
        <v/>
      </c>
      <c r="AM9" s="22" t="str">
        <f aca="false">IF('Class Responses'!$B9="","",IF('Class Responses'!AM9=1,1,0))</f>
        <v/>
      </c>
      <c r="AN9" s="22" t="str">
        <f aca="false">IF('Class Responses'!$B9="","",IF('Class Responses'!AN9=1,1,0))</f>
        <v/>
      </c>
      <c r="AO9" s="22" t="str">
        <f aca="false">IF('Class Responses'!$B9="","",IF('Class Responses'!AO9=1,1,0))</f>
        <v/>
      </c>
      <c r="AP9" s="22" t="str">
        <f aca="false">IF('Class Responses'!$B9="","",IF('Class Responses'!AP9=1,1,0))</f>
        <v/>
      </c>
    </row>
    <row r="10" customFormat="false" ht="15" hidden="false" customHeight="false" outlineLevel="0" collapsed="false">
      <c r="A10" s="32" t="n">
        <f aca="false">'Class Responses'!A10</f>
        <v>7</v>
      </c>
      <c r="B10" s="21" t="n">
        <f aca="false">'Class Responses'!B10</f>
        <v>0</v>
      </c>
      <c r="C10" s="22" t="str">
        <f aca="false">IF('Class Responses'!$B10="","",IF(UPPER(TRIM('Class Responses'!C10))=UPPER(TRIM('Answer Key'!$B$4)),1,0))</f>
        <v/>
      </c>
      <c r="D10" s="22" t="str">
        <f aca="false">IF('Class Responses'!$B10="","",IF(UPPER(TRIM('Class Responses'!D10))=UPPER(TRIM('Answer Key'!$B$5)),1,0))</f>
        <v/>
      </c>
      <c r="E10" s="22" t="str">
        <f aca="false">IF('Class Responses'!$B10="","",IF(UPPER(TRIM('Class Responses'!E10))=UPPER(TRIM('Answer Key'!$B$6)),1,0))</f>
        <v/>
      </c>
      <c r="F10" s="22" t="str">
        <f aca="false">IF('Class Responses'!$B10="","",IF(UPPER(TRIM('Class Responses'!F10))=UPPER(TRIM('Answer Key'!$B$7)),1,0))</f>
        <v/>
      </c>
      <c r="G10" s="22" t="str">
        <f aca="false">IF('Class Responses'!$B10="","",IF(UPPER(TRIM('Class Responses'!G10))=UPPER(TRIM('Answer Key'!$B$8)),1,0))</f>
        <v/>
      </c>
      <c r="H10" s="22" t="str">
        <f aca="false">IF('Class Responses'!$B10="","",IF(UPPER(TRIM('Class Responses'!H10))=UPPER(TRIM('Answer Key'!$B$9)),1,0))</f>
        <v/>
      </c>
      <c r="I10" s="22" t="str">
        <f aca="false">IF('Class Responses'!$B10="","",IF(UPPER(TRIM('Class Responses'!I10))=UPPER(TRIM('Answer Key'!$B$10)),1,0))</f>
        <v/>
      </c>
      <c r="J10" s="22" t="str">
        <f aca="false">IF('Class Responses'!$B10="","",IF(UPPER(TRIM('Class Responses'!J10))=UPPER(TRIM('Answer Key'!$B$11)),1,0))</f>
        <v/>
      </c>
      <c r="K10" s="22" t="str">
        <f aca="false">IF('Class Responses'!$B10="","",IF(UPPER(TRIM('Class Responses'!K10))=UPPER(TRIM('Answer Key'!$B$12)),1,0))</f>
        <v/>
      </c>
      <c r="L10" s="22" t="str">
        <f aca="false">IF('Class Responses'!$B10="","",IF(UPPER(TRIM('Class Responses'!L10))=UPPER(TRIM('Answer Key'!$B$13)),1,0))</f>
        <v/>
      </c>
      <c r="M10" s="22" t="str">
        <f aca="false">IF('Class Responses'!$B10="","",IF(UPPER(TRIM('Class Responses'!M10))=UPPER(TRIM('Answer Key'!$B$14)),1,0))</f>
        <v/>
      </c>
      <c r="N10" s="22" t="str">
        <f aca="false">IF('Class Responses'!$B10="","",IF(UPPER(TRIM('Class Responses'!N10))=UPPER(TRIM('Answer Key'!$B$15)),1,0))</f>
        <v/>
      </c>
      <c r="O10" s="22" t="str">
        <f aca="false">IF('Class Responses'!$B10="","",IF(UPPER(TRIM('Class Responses'!O10))=UPPER(TRIM('Answer Key'!$B$16)),1,0))</f>
        <v/>
      </c>
      <c r="P10" s="22" t="str">
        <f aca="false">IF('Class Responses'!$B10="","",IF(UPPER(TRIM('Class Responses'!P10))=UPPER(TRIM('Answer Key'!$B$17)),1,0))</f>
        <v/>
      </c>
      <c r="Q10" s="22" t="str">
        <f aca="false">IF('Class Responses'!$B10="","",IF(UPPER(TRIM('Class Responses'!Q10))=UPPER(TRIM('Answer Key'!$B$18)),1,0))</f>
        <v/>
      </c>
      <c r="R10" s="22" t="str">
        <f aca="false">IF('Class Responses'!$B10="","",IF(UPPER(TRIM('Class Responses'!R10))=UPPER(TRIM('Answer Key'!$B$19)),1,0))</f>
        <v/>
      </c>
      <c r="S10" s="22" t="str">
        <f aca="false">IF('Class Responses'!$B10="","",IF(UPPER(TRIM('Class Responses'!S10))=UPPER(TRIM('Answer Key'!$B$20)),1,0))</f>
        <v/>
      </c>
      <c r="T10" s="22" t="str">
        <f aca="false">IF('Class Responses'!$B10="","",IF(UPPER(TRIM('Class Responses'!T10))=UPPER(TRIM('Answer Key'!$B$21)),1,0))</f>
        <v/>
      </c>
      <c r="U10" s="22" t="str">
        <f aca="false">IF('Class Responses'!$B10="","",IF(UPPER(TRIM('Class Responses'!U10))=UPPER(TRIM('Answer Key'!$B$22)),1,0))</f>
        <v/>
      </c>
      <c r="V10" s="22" t="str">
        <f aca="false">IF('Class Responses'!$B10="","",IF(UPPER(TRIM('Class Responses'!V10))=UPPER(TRIM('Answer Key'!$B$23)),1,0))</f>
        <v/>
      </c>
      <c r="W10" s="22" t="str">
        <f aca="false">IF('Class Responses'!$B10="","",IF(UPPER(TRIM('Class Responses'!W10))=UPPER(TRIM('Answer Key'!$B$24)),1,0))</f>
        <v/>
      </c>
      <c r="X10" s="22" t="str">
        <f aca="false">IF('Class Responses'!$B10="","",IF(UPPER(TRIM('Class Responses'!X10))=UPPER(TRIM('Answer Key'!$B$25)),1,0))</f>
        <v/>
      </c>
      <c r="Y10" s="22" t="str">
        <f aca="false">IF('Class Responses'!$B10="","",IF(UPPER(TRIM('Class Responses'!Y10))=UPPER(TRIM('Answer Key'!$B$26)),1,0))</f>
        <v/>
      </c>
      <c r="Z10" s="22" t="str">
        <f aca="false">IF('Class Responses'!$B10="","",IF(UPPER(TRIM('Class Responses'!Z10))=UPPER(TRIM('Answer Key'!$B$27)),1,0))</f>
        <v/>
      </c>
      <c r="AA10" s="22" t="str">
        <f aca="false">IF('Class Responses'!$B10="","",IF(UPPER(TRIM('Class Responses'!AA10))=UPPER(TRIM('Answer Key'!$B$28)),1,0))</f>
        <v/>
      </c>
      <c r="AB10" s="22" t="str">
        <f aca="false">IF('Class Responses'!$B10="","",IF(UPPER(TRIM('Class Responses'!AB10))=UPPER(TRIM('Answer Key'!$B$29)),1,0))</f>
        <v/>
      </c>
      <c r="AC10" s="22" t="str">
        <f aca="false">IF('Class Responses'!$B10="","",IF(UPPER(TRIM('Class Responses'!AC10))=UPPER(TRIM('Answer Key'!$B$30)),1,0))</f>
        <v/>
      </c>
      <c r="AD10" s="22" t="str">
        <f aca="false">IF('Class Responses'!$B10="","",IF(UPPER(TRIM('Class Responses'!AD10))=UPPER(TRIM('Answer Key'!$B$31)),1,0))</f>
        <v/>
      </c>
      <c r="AE10" s="22" t="str">
        <f aca="false">IF('Class Responses'!$B10="","",IF(UPPER(TRIM('Class Responses'!AE10))=UPPER(TRIM('Answer Key'!$B$32)),1,0))</f>
        <v/>
      </c>
      <c r="AF10" s="22" t="str">
        <f aca="false">IF('Class Responses'!$B10="","",IF(UPPER(TRIM('Class Responses'!AF10))=UPPER(TRIM('Answer Key'!$B$33)),1,0))</f>
        <v/>
      </c>
      <c r="AG10" s="22" t="str">
        <f aca="false">IF('Class Responses'!$B10="","",IF('Class Responses'!AG10=1,1,0))</f>
        <v/>
      </c>
      <c r="AH10" s="22" t="str">
        <f aca="false">IF('Class Responses'!$B10="","",IF('Class Responses'!AH10=1,1,0))</f>
        <v/>
      </c>
      <c r="AI10" s="22" t="str">
        <f aca="false">IF('Class Responses'!$B10="","",IF('Class Responses'!AI10=1,1,0))</f>
        <v/>
      </c>
      <c r="AJ10" s="22" t="str">
        <f aca="false">IF('Class Responses'!$B10="","",IF('Class Responses'!AJ10=1,1,0))</f>
        <v/>
      </c>
      <c r="AK10" s="22" t="str">
        <f aca="false">IF('Class Responses'!$B10="","",IF('Class Responses'!AK10=1,1,0))</f>
        <v/>
      </c>
      <c r="AL10" s="22" t="str">
        <f aca="false">IF('Class Responses'!$B10="","",IF('Class Responses'!AL10=1,1,0))</f>
        <v/>
      </c>
      <c r="AM10" s="22" t="str">
        <f aca="false">IF('Class Responses'!$B10="","",IF('Class Responses'!AM10=1,1,0))</f>
        <v/>
      </c>
      <c r="AN10" s="22" t="str">
        <f aca="false">IF('Class Responses'!$B10="","",IF('Class Responses'!AN10=1,1,0))</f>
        <v/>
      </c>
      <c r="AO10" s="22" t="str">
        <f aca="false">IF('Class Responses'!$B10="","",IF('Class Responses'!AO10=1,1,0))</f>
        <v/>
      </c>
      <c r="AP10" s="22" t="str">
        <f aca="false">IF('Class Responses'!$B10="","",IF('Class Responses'!AP10=1,1,0))</f>
        <v/>
      </c>
    </row>
    <row r="11" customFormat="false" ht="15" hidden="false" customHeight="false" outlineLevel="0" collapsed="false">
      <c r="A11" s="32" t="n">
        <f aca="false">'Class Responses'!A11</f>
        <v>8</v>
      </c>
      <c r="B11" s="21" t="n">
        <f aca="false">'Class Responses'!B11</f>
        <v>0</v>
      </c>
      <c r="C11" s="22" t="str">
        <f aca="false">IF('Class Responses'!$B11="","",IF(UPPER(TRIM('Class Responses'!C11))=UPPER(TRIM('Answer Key'!$B$4)),1,0))</f>
        <v/>
      </c>
      <c r="D11" s="22" t="str">
        <f aca="false">IF('Class Responses'!$B11="","",IF(UPPER(TRIM('Class Responses'!D11))=UPPER(TRIM('Answer Key'!$B$5)),1,0))</f>
        <v/>
      </c>
      <c r="E11" s="22" t="str">
        <f aca="false">IF('Class Responses'!$B11="","",IF(UPPER(TRIM('Class Responses'!E11))=UPPER(TRIM('Answer Key'!$B$6)),1,0))</f>
        <v/>
      </c>
      <c r="F11" s="22" t="str">
        <f aca="false">IF('Class Responses'!$B11="","",IF(UPPER(TRIM('Class Responses'!F11))=UPPER(TRIM('Answer Key'!$B$7)),1,0))</f>
        <v/>
      </c>
      <c r="G11" s="22" t="str">
        <f aca="false">IF('Class Responses'!$B11="","",IF(UPPER(TRIM('Class Responses'!G11))=UPPER(TRIM('Answer Key'!$B$8)),1,0))</f>
        <v/>
      </c>
      <c r="H11" s="22" t="str">
        <f aca="false">IF('Class Responses'!$B11="","",IF(UPPER(TRIM('Class Responses'!H11))=UPPER(TRIM('Answer Key'!$B$9)),1,0))</f>
        <v/>
      </c>
      <c r="I11" s="22" t="str">
        <f aca="false">IF('Class Responses'!$B11="","",IF(UPPER(TRIM('Class Responses'!I11))=UPPER(TRIM('Answer Key'!$B$10)),1,0))</f>
        <v/>
      </c>
      <c r="J11" s="22" t="str">
        <f aca="false">IF('Class Responses'!$B11="","",IF(UPPER(TRIM('Class Responses'!J11))=UPPER(TRIM('Answer Key'!$B$11)),1,0))</f>
        <v/>
      </c>
      <c r="K11" s="22" t="str">
        <f aca="false">IF('Class Responses'!$B11="","",IF(UPPER(TRIM('Class Responses'!K11))=UPPER(TRIM('Answer Key'!$B$12)),1,0))</f>
        <v/>
      </c>
      <c r="L11" s="22" t="str">
        <f aca="false">IF('Class Responses'!$B11="","",IF(UPPER(TRIM('Class Responses'!L11))=UPPER(TRIM('Answer Key'!$B$13)),1,0))</f>
        <v/>
      </c>
      <c r="M11" s="22" t="str">
        <f aca="false">IF('Class Responses'!$B11="","",IF(UPPER(TRIM('Class Responses'!M11))=UPPER(TRIM('Answer Key'!$B$14)),1,0))</f>
        <v/>
      </c>
      <c r="N11" s="22" t="str">
        <f aca="false">IF('Class Responses'!$B11="","",IF(UPPER(TRIM('Class Responses'!N11))=UPPER(TRIM('Answer Key'!$B$15)),1,0))</f>
        <v/>
      </c>
      <c r="O11" s="22" t="str">
        <f aca="false">IF('Class Responses'!$B11="","",IF(UPPER(TRIM('Class Responses'!O11))=UPPER(TRIM('Answer Key'!$B$16)),1,0))</f>
        <v/>
      </c>
      <c r="P11" s="22" t="str">
        <f aca="false">IF('Class Responses'!$B11="","",IF(UPPER(TRIM('Class Responses'!P11))=UPPER(TRIM('Answer Key'!$B$17)),1,0))</f>
        <v/>
      </c>
      <c r="Q11" s="22" t="str">
        <f aca="false">IF('Class Responses'!$B11="","",IF(UPPER(TRIM('Class Responses'!Q11))=UPPER(TRIM('Answer Key'!$B$18)),1,0))</f>
        <v/>
      </c>
      <c r="R11" s="22" t="str">
        <f aca="false">IF('Class Responses'!$B11="","",IF(UPPER(TRIM('Class Responses'!R11))=UPPER(TRIM('Answer Key'!$B$19)),1,0))</f>
        <v/>
      </c>
      <c r="S11" s="22" t="str">
        <f aca="false">IF('Class Responses'!$B11="","",IF(UPPER(TRIM('Class Responses'!S11))=UPPER(TRIM('Answer Key'!$B$20)),1,0))</f>
        <v/>
      </c>
      <c r="T11" s="22" t="str">
        <f aca="false">IF('Class Responses'!$B11="","",IF(UPPER(TRIM('Class Responses'!T11))=UPPER(TRIM('Answer Key'!$B$21)),1,0))</f>
        <v/>
      </c>
      <c r="U11" s="22" t="str">
        <f aca="false">IF('Class Responses'!$B11="","",IF(UPPER(TRIM('Class Responses'!U11))=UPPER(TRIM('Answer Key'!$B$22)),1,0))</f>
        <v/>
      </c>
      <c r="V11" s="22" t="str">
        <f aca="false">IF('Class Responses'!$B11="","",IF(UPPER(TRIM('Class Responses'!V11))=UPPER(TRIM('Answer Key'!$B$23)),1,0))</f>
        <v/>
      </c>
      <c r="W11" s="22" t="str">
        <f aca="false">IF('Class Responses'!$B11="","",IF(UPPER(TRIM('Class Responses'!W11))=UPPER(TRIM('Answer Key'!$B$24)),1,0))</f>
        <v/>
      </c>
      <c r="X11" s="22" t="str">
        <f aca="false">IF('Class Responses'!$B11="","",IF(UPPER(TRIM('Class Responses'!X11))=UPPER(TRIM('Answer Key'!$B$25)),1,0))</f>
        <v/>
      </c>
      <c r="Y11" s="22" t="str">
        <f aca="false">IF('Class Responses'!$B11="","",IF(UPPER(TRIM('Class Responses'!Y11))=UPPER(TRIM('Answer Key'!$B$26)),1,0))</f>
        <v/>
      </c>
      <c r="Z11" s="22" t="str">
        <f aca="false">IF('Class Responses'!$B11="","",IF(UPPER(TRIM('Class Responses'!Z11))=UPPER(TRIM('Answer Key'!$B$27)),1,0))</f>
        <v/>
      </c>
      <c r="AA11" s="22" t="str">
        <f aca="false">IF('Class Responses'!$B11="","",IF(UPPER(TRIM('Class Responses'!AA11))=UPPER(TRIM('Answer Key'!$B$28)),1,0))</f>
        <v/>
      </c>
      <c r="AB11" s="22" t="str">
        <f aca="false">IF('Class Responses'!$B11="","",IF(UPPER(TRIM('Class Responses'!AB11))=UPPER(TRIM('Answer Key'!$B$29)),1,0))</f>
        <v/>
      </c>
      <c r="AC11" s="22" t="str">
        <f aca="false">IF('Class Responses'!$B11="","",IF(UPPER(TRIM('Class Responses'!AC11))=UPPER(TRIM('Answer Key'!$B$30)),1,0))</f>
        <v/>
      </c>
      <c r="AD11" s="22" t="str">
        <f aca="false">IF('Class Responses'!$B11="","",IF(UPPER(TRIM('Class Responses'!AD11))=UPPER(TRIM('Answer Key'!$B$31)),1,0))</f>
        <v/>
      </c>
      <c r="AE11" s="22" t="str">
        <f aca="false">IF('Class Responses'!$B11="","",IF(UPPER(TRIM('Class Responses'!AE11))=UPPER(TRIM('Answer Key'!$B$32)),1,0))</f>
        <v/>
      </c>
      <c r="AF11" s="22" t="str">
        <f aca="false">IF('Class Responses'!$B11="","",IF(UPPER(TRIM('Class Responses'!AF11))=UPPER(TRIM('Answer Key'!$B$33)),1,0))</f>
        <v/>
      </c>
      <c r="AG11" s="22" t="str">
        <f aca="false">IF('Class Responses'!$B11="","",IF('Class Responses'!AG11=1,1,0))</f>
        <v/>
      </c>
      <c r="AH11" s="22" t="str">
        <f aca="false">IF('Class Responses'!$B11="","",IF('Class Responses'!AH11=1,1,0))</f>
        <v/>
      </c>
      <c r="AI11" s="22" t="str">
        <f aca="false">IF('Class Responses'!$B11="","",IF('Class Responses'!AI11=1,1,0))</f>
        <v/>
      </c>
      <c r="AJ11" s="22" t="str">
        <f aca="false">IF('Class Responses'!$B11="","",IF('Class Responses'!AJ11=1,1,0))</f>
        <v/>
      </c>
      <c r="AK11" s="22" t="str">
        <f aca="false">IF('Class Responses'!$B11="","",IF('Class Responses'!AK11=1,1,0))</f>
        <v/>
      </c>
      <c r="AL11" s="22" t="str">
        <f aca="false">IF('Class Responses'!$B11="","",IF('Class Responses'!AL11=1,1,0))</f>
        <v/>
      </c>
      <c r="AM11" s="22" t="str">
        <f aca="false">IF('Class Responses'!$B11="","",IF('Class Responses'!AM11=1,1,0))</f>
        <v/>
      </c>
      <c r="AN11" s="22" t="str">
        <f aca="false">IF('Class Responses'!$B11="","",IF('Class Responses'!AN11=1,1,0))</f>
        <v/>
      </c>
      <c r="AO11" s="22" t="str">
        <f aca="false">IF('Class Responses'!$B11="","",IF('Class Responses'!AO11=1,1,0))</f>
        <v/>
      </c>
      <c r="AP11" s="22" t="str">
        <f aca="false">IF('Class Responses'!$B11="","",IF('Class Responses'!AP11=1,1,0))</f>
        <v/>
      </c>
    </row>
    <row r="12" customFormat="false" ht="15" hidden="false" customHeight="false" outlineLevel="0" collapsed="false">
      <c r="A12" s="32" t="n">
        <f aca="false">'Class Responses'!A12</f>
        <v>9</v>
      </c>
      <c r="B12" s="21" t="n">
        <f aca="false">'Class Responses'!B12</f>
        <v>0</v>
      </c>
      <c r="C12" s="22" t="str">
        <f aca="false">IF('Class Responses'!$B12="","",IF(UPPER(TRIM('Class Responses'!C12))=UPPER(TRIM('Answer Key'!$B$4)),1,0))</f>
        <v/>
      </c>
      <c r="D12" s="22" t="str">
        <f aca="false">IF('Class Responses'!$B12="","",IF(UPPER(TRIM('Class Responses'!D12))=UPPER(TRIM('Answer Key'!$B$5)),1,0))</f>
        <v/>
      </c>
      <c r="E12" s="22" t="str">
        <f aca="false">IF('Class Responses'!$B12="","",IF(UPPER(TRIM('Class Responses'!E12))=UPPER(TRIM('Answer Key'!$B$6)),1,0))</f>
        <v/>
      </c>
      <c r="F12" s="22" t="str">
        <f aca="false">IF('Class Responses'!$B12="","",IF(UPPER(TRIM('Class Responses'!F12))=UPPER(TRIM('Answer Key'!$B$7)),1,0))</f>
        <v/>
      </c>
      <c r="G12" s="22" t="str">
        <f aca="false">IF('Class Responses'!$B12="","",IF(UPPER(TRIM('Class Responses'!G12))=UPPER(TRIM('Answer Key'!$B$8)),1,0))</f>
        <v/>
      </c>
      <c r="H12" s="22" t="str">
        <f aca="false">IF('Class Responses'!$B12="","",IF(UPPER(TRIM('Class Responses'!H12))=UPPER(TRIM('Answer Key'!$B$9)),1,0))</f>
        <v/>
      </c>
      <c r="I12" s="22" t="str">
        <f aca="false">IF('Class Responses'!$B12="","",IF(UPPER(TRIM('Class Responses'!I12))=UPPER(TRIM('Answer Key'!$B$10)),1,0))</f>
        <v/>
      </c>
      <c r="J12" s="22" t="str">
        <f aca="false">IF('Class Responses'!$B12="","",IF(UPPER(TRIM('Class Responses'!J12))=UPPER(TRIM('Answer Key'!$B$11)),1,0))</f>
        <v/>
      </c>
      <c r="K12" s="22" t="str">
        <f aca="false">IF('Class Responses'!$B12="","",IF(UPPER(TRIM('Class Responses'!K12))=UPPER(TRIM('Answer Key'!$B$12)),1,0))</f>
        <v/>
      </c>
      <c r="L12" s="22" t="str">
        <f aca="false">IF('Class Responses'!$B12="","",IF(UPPER(TRIM('Class Responses'!L12))=UPPER(TRIM('Answer Key'!$B$13)),1,0))</f>
        <v/>
      </c>
      <c r="M12" s="22" t="str">
        <f aca="false">IF('Class Responses'!$B12="","",IF(UPPER(TRIM('Class Responses'!M12))=UPPER(TRIM('Answer Key'!$B$14)),1,0))</f>
        <v/>
      </c>
      <c r="N12" s="22" t="str">
        <f aca="false">IF('Class Responses'!$B12="","",IF(UPPER(TRIM('Class Responses'!N12))=UPPER(TRIM('Answer Key'!$B$15)),1,0))</f>
        <v/>
      </c>
      <c r="O12" s="22" t="str">
        <f aca="false">IF('Class Responses'!$B12="","",IF(UPPER(TRIM('Class Responses'!O12))=UPPER(TRIM('Answer Key'!$B$16)),1,0))</f>
        <v/>
      </c>
      <c r="P12" s="22" t="str">
        <f aca="false">IF('Class Responses'!$B12="","",IF(UPPER(TRIM('Class Responses'!P12))=UPPER(TRIM('Answer Key'!$B$17)),1,0))</f>
        <v/>
      </c>
      <c r="Q12" s="22" t="str">
        <f aca="false">IF('Class Responses'!$B12="","",IF(UPPER(TRIM('Class Responses'!Q12))=UPPER(TRIM('Answer Key'!$B$18)),1,0))</f>
        <v/>
      </c>
      <c r="R12" s="22" t="str">
        <f aca="false">IF('Class Responses'!$B12="","",IF(UPPER(TRIM('Class Responses'!R12))=UPPER(TRIM('Answer Key'!$B$19)),1,0))</f>
        <v/>
      </c>
      <c r="S12" s="22" t="str">
        <f aca="false">IF('Class Responses'!$B12="","",IF(UPPER(TRIM('Class Responses'!S12))=UPPER(TRIM('Answer Key'!$B$20)),1,0))</f>
        <v/>
      </c>
      <c r="T12" s="22" t="str">
        <f aca="false">IF('Class Responses'!$B12="","",IF(UPPER(TRIM('Class Responses'!T12))=UPPER(TRIM('Answer Key'!$B$21)),1,0))</f>
        <v/>
      </c>
      <c r="U12" s="22" t="str">
        <f aca="false">IF('Class Responses'!$B12="","",IF(UPPER(TRIM('Class Responses'!U12))=UPPER(TRIM('Answer Key'!$B$22)),1,0))</f>
        <v/>
      </c>
      <c r="V12" s="22" t="str">
        <f aca="false">IF('Class Responses'!$B12="","",IF(UPPER(TRIM('Class Responses'!V12))=UPPER(TRIM('Answer Key'!$B$23)),1,0))</f>
        <v/>
      </c>
      <c r="W12" s="22" t="str">
        <f aca="false">IF('Class Responses'!$B12="","",IF(UPPER(TRIM('Class Responses'!W12))=UPPER(TRIM('Answer Key'!$B$24)),1,0))</f>
        <v/>
      </c>
      <c r="X12" s="22" t="str">
        <f aca="false">IF('Class Responses'!$B12="","",IF(UPPER(TRIM('Class Responses'!X12))=UPPER(TRIM('Answer Key'!$B$25)),1,0))</f>
        <v/>
      </c>
      <c r="Y12" s="22" t="str">
        <f aca="false">IF('Class Responses'!$B12="","",IF(UPPER(TRIM('Class Responses'!Y12))=UPPER(TRIM('Answer Key'!$B$26)),1,0))</f>
        <v/>
      </c>
      <c r="Z12" s="22" t="str">
        <f aca="false">IF('Class Responses'!$B12="","",IF(UPPER(TRIM('Class Responses'!Z12))=UPPER(TRIM('Answer Key'!$B$27)),1,0))</f>
        <v/>
      </c>
      <c r="AA12" s="22" t="str">
        <f aca="false">IF('Class Responses'!$B12="","",IF(UPPER(TRIM('Class Responses'!AA12))=UPPER(TRIM('Answer Key'!$B$28)),1,0))</f>
        <v/>
      </c>
      <c r="AB12" s="22" t="str">
        <f aca="false">IF('Class Responses'!$B12="","",IF(UPPER(TRIM('Class Responses'!AB12))=UPPER(TRIM('Answer Key'!$B$29)),1,0))</f>
        <v/>
      </c>
      <c r="AC12" s="22" t="str">
        <f aca="false">IF('Class Responses'!$B12="","",IF(UPPER(TRIM('Class Responses'!AC12))=UPPER(TRIM('Answer Key'!$B$30)),1,0))</f>
        <v/>
      </c>
      <c r="AD12" s="22" t="str">
        <f aca="false">IF('Class Responses'!$B12="","",IF(UPPER(TRIM('Class Responses'!AD12))=UPPER(TRIM('Answer Key'!$B$31)),1,0))</f>
        <v/>
      </c>
      <c r="AE12" s="22" t="str">
        <f aca="false">IF('Class Responses'!$B12="","",IF(UPPER(TRIM('Class Responses'!AE12))=UPPER(TRIM('Answer Key'!$B$32)),1,0))</f>
        <v/>
      </c>
      <c r="AF12" s="22" t="str">
        <f aca="false">IF('Class Responses'!$B12="","",IF(UPPER(TRIM('Class Responses'!AF12))=UPPER(TRIM('Answer Key'!$B$33)),1,0))</f>
        <v/>
      </c>
      <c r="AG12" s="22" t="str">
        <f aca="false">IF('Class Responses'!$B12="","",IF('Class Responses'!AG12=1,1,0))</f>
        <v/>
      </c>
      <c r="AH12" s="22" t="str">
        <f aca="false">IF('Class Responses'!$B12="","",IF('Class Responses'!AH12=1,1,0))</f>
        <v/>
      </c>
      <c r="AI12" s="22" t="str">
        <f aca="false">IF('Class Responses'!$B12="","",IF('Class Responses'!AI12=1,1,0))</f>
        <v/>
      </c>
      <c r="AJ12" s="22" t="str">
        <f aca="false">IF('Class Responses'!$B12="","",IF('Class Responses'!AJ12=1,1,0))</f>
        <v/>
      </c>
      <c r="AK12" s="22" t="str">
        <f aca="false">IF('Class Responses'!$B12="","",IF('Class Responses'!AK12=1,1,0))</f>
        <v/>
      </c>
      <c r="AL12" s="22" t="str">
        <f aca="false">IF('Class Responses'!$B12="","",IF('Class Responses'!AL12=1,1,0))</f>
        <v/>
      </c>
      <c r="AM12" s="22" t="str">
        <f aca="false">IF('Class Responses'!$B12="","",IF('Class Responses'!AM12=1,1,0))</f>
        <v/>
      </c>
      <c r="AN12" s="22" t="str">
        <f aca="false">IF('Class Responses'!$B12="","",IF('Class Responses'!AN12=1,1,0))</f>
        <v/>
      </c>
      <c r="AO12" s="22" t="str">
        <f aca="false">IF('Class Responses'!$B12="","",IF('Class Responses'!AO12=1,1,0))</f>
        <v/>
      </c>
      <c r="AP12" s="22" t="str">
        <f aca="false">IF('Class Responses'!$B12="","",IF('Class Responses'!AP12=1,1,0))</f>
        <v/>
      </c>
    </row>
    <row r="13" customFormat="false" ht="15" hidden="false" customHeight="false" outlineLevel="0" collapsed="false">
      <c r="A13" s="32" t="n">
        <f aca="false">'Class Responses'!A13</f>
        <v>10</v>
      </c>
      <c r="B13" s="21" t="n">
        <f aca="false">'Class Responses'!B13</f>
        <v>0</v>
      </c>
      <c r="C13" s="22" t="str">
        <f aca="false">IF('Class Responses'!$B13="","",IF(UPPER(TRIM('Class Responses'!C13))=UPPER(TRIM('Answer Key'!$B$4)),1,0))</f>
        <v/>
      </c>
      <c r="D13" s="22" t="str">
        <f aca="false">IF('Class Responses'!$B13="","",IF(UPPER(TRIM('Class Responses'!D13))=UPPER(TRIM('Answer Key'!$B$5)),1,0))</f>
        <v/>
      </c>
      <c r="E13" s="22" t="str">
        <f aca="false">IF('Class Responses'!$B13="","",IF(UPPER(TRIM('Class Responses'!E13))=UPPER(TRIM('Answer Key'!$B$6)),1,0))</f>
        <v/>
      </c>
      <c r="F13" s="22" t="str">
        <f aca="false">IF('Class Responses'!$B13="","",IF(UPPER(TRIM('Class Responses'!F13))=UPPER(TRIM('Answer Key'!$B$7)),1,0))</f>
        <v/>
      </c>
      <c r="G13" s="22" t="str">
        <f aca="false">IF('Class Responses'!$B13="","",IF(UPPER(TRIM('Class Responses'!G13))=UPPER(TRIM('Answer Key'!$B$8)),1,0))</f>
        <v/>
      </c>
      <c r="H13" s="22" t="str">
        <f aca="false">IF('Class Responses'!$B13="","",IF(UPPER(TRIM('Class Responses'!H13))=UPPER(TRIM('Answer Key'!$B$9)),1,0))</f>
        <v/>
      </c>
      <c r="I13" s="22" t="str">
        <f aca="false">IF('Class Responses'!$B13="","",IF(UPPER(TRIM('Class Responses'!I13))=UPPER(TRIM('Answer Key'!$B$10)),1,0))</f>
        <v/>
      </c>
      <c r="J13" s="22" t="str">
        <f aca="false">IF('Class Responses'!$B13="","",IF(UPPER(TRIM('Class Responses'!J13))=UPPER(TRIM('Answer Key'!$B$11)),1,0))</f>
        <v/>
      </c>
      <c r="K13" s="22" t="str">
        <f aca="false">IF('Class Responses'!$B13="","",IF(UPPER(TRIM('Class Responses'!K13))=UPPER(TRIM('Answer Key'!$B$12)),1,0))</f>
        <v/>
      </c>
      <c r="L13" s="22" t="str">
        <f aca="false">IF('Class Responses'!$B13="","",IF(UPPER(TRIM('Class Responses'!L13))=UPPER(TRIM('Answer Key'!$B$13)),1,0))</f>
        <v/>
      </c>
      <c r="M13" s="22" t="str">
        <f aca="false">IF('Class Responses'!$B13="","",IF(UPPER(TRIM('Class Responses'!M13))=UPPER(TRIM('Answer Key'!$B$14)),1,0))</f>
        <v/>
      </c>
      <c r="N13" s="22" t="str">
        <f aca="false">IF('Class Responses'!$B13="","",IF(UPPER(TRIM('Class Responses'!N13))=UPPER(TRIM('Answer Key'!$B$15)),1,0))</f>
        <v/>
      </c>
      <c r="O13" s="22" t="str">
        <f aca="false">IF('Class Responses'!$B13="","",IF(UPPER(TRIM('Class Responses'!O13))=UPPER(TRIM('Answer Key'!$B$16)),1,0))</f>
        <v/>
      </c>
      <c r="P13" s="22" t="str">
        <f aca="false">IF('Class Responses'!$B13="","",IF(UPPER(TRIM('Class Responses'!P13))=UPPER(TRIM('Answer Key'!$B$17)),1,0))</f>
        <v/>
      </c>
      <c r="Q13" s="22" t="str">
        <f aca="false">IF('Class Responses'!$B13="","",IF(UPPER(TRIM('Class Responses'!Q13))=UPPER(TRIM('Answer Key'!$B$18)),1,0))</f>
        <v/>
      </c>
      <c r="R13" s="22" t="str">
        <f aca="false">IF('Class Responses'!$B13="","",IF(UPPER(TRIM('Class Responses'!R13))=UPPER(TRIM('Answer Key'!$B$19)),1,0))</f>
        <v/>
      </c>
      <c r="S13" s="22" t="str">
        <f aca="false">IF('Class Responses'!$B13="","",IF(UPPER(TRIM('Class Responses'!S13))=UPPER(TRIM('Answer Key'!$B$20)),1,0))</f>
        <v/>
      </c>
      <c r="T13" s="22" t="str">
        <f aca="false">IF('Class Responses'!$B13="","",IF(UPPER(TRIM('Class Responses'!T13))=UPPER(TRIM('Answer Key'!$B$21)),1,0))</f>
        <v/>
      </c>
      <c r="U13" s="22" t="str">
        <f aca="false">IF('Class Responses'!$B13="","",IF(UPPER(TRIM('Class Responses'!U13))=UPPER(TRIM('Answer Key'!$B$22)),1,0))</f>
        <v/>
      </c>
      <c r="V13" s="22" t="str">
        <f aca="false">IF('Class Responses'!$B13="","",IF(UPPER(TRIM('Class Responses'!V13))=UPPER(TRIM('Answer Key'!$B$23)),1,0))</f>
        <v/>
      </c>
      <c r="W13" s="22" t="str">
        <f aca="false">IF('Class Responses'!$B13="","",IF(UPPER(TRIM('Class Responses'!W13))=UPPER(TRIM('Answer Key'!$B$24)),1,0))</f>
        <v/>
      </c>
      <c r="X13" s="22" t="str">
        <f aca="false">IF('Class Responses'!$B13="","",IF(UPPER(TRIM('Class Responses'!X13))=UPPER(TRIM('Answer Key'!$B$25)),1,0))</f>
        <v/>
      </c>
      <c r="Y13" s="22" t="str">
        <f aca="false">IF('Class Responses'!$B13="","",IF(UPPER(TRIM('Class Responses'!Y13))=UPPER(TRIM('Answer Key'!$B$26)),1,0))</f>
        <v/>
      </c>
      <c r="Z13" s="22" t="str">
        <f aca="false">IF('Class Responses'!$B13="","",IF(UPPER(TRIM('Class Responses'!Z13))=UPPER(TRIM('Answer Key'!$B$27)),1,0))</f>
        <v/>
      </c>
      <c r="AA13" s="22" t="str">
        <f aca="false">IF('Class Responses'!$B13="","",IF(UPPER(TRIM('Class Responses'!AA13))=UPPER(TRIM('Answer Key'!$B$28)),1,0))</f>
        <v/>
      </c>
      <c r="AB13" s="22" t="str">
        <f aca="false">IF('Class Responses'!$B13="","",IF(UPPER(TRIM('Class Responses'!AB13))=UPPER(TRIM('Answer Key'!$B$29)),1,0))</f>
        <v/>
      </c>
      <c r="AC13" s="22" t="str">
        <f aca="false">IF('Class Responses'!$B13="","",IF(UPPER(TRIM('Class Responses'!AC13))=UPPER(TRIM('Answer Key'!$B$30)),1,0))</f>
        <v/>
      </c>
      <c r="AD13" s="22" t="str">
        <f aca="false">IF('Class Responses'!$B13="","",IF(UPPER(TRIM('Class Responses'!AD13))=UPPER(TRIM('Answer Key'!$B$31)),1,0))</f>
        <v/>
      </c>
      <c r="AE13" s="22" t="str">
        <f aca="false">IF('Class Responses'!$B13="","",IF(UPPER(TRIM('Class Responses'!AE13))=UPPER(TRIM('Answer Key'!$B$32)),1,0))</f>
        <v/>
      </c>
      <c r="AF13" s="22" t="str">
        <f aca="false">IF('Class Responses'!$B13="","",IF(UPPER(TRIM('Class Responses'!AF13))=UPPER(TRIM('Answer Key'!$B$33)),1,0))</f>
        <v/>
      </c>
      <c r="AG13" s="22" t="str">
        <f aca="false">IF('Class Responses'!$B13="","",IF('Class Responses'!AG13=1,1,0))</f>
        <v/>
      </c>
      <c r="AH13" s="22" t="str">
        <f aca="false">IF('Class Responses'!$B13="","",IF('Class Responses'!AH13=1,1,0))</f>
        <v/>
      </c>
      <c r="AI13" s="22" t="str">
        <f aca="false">IF('Class Responses'!$B13="","",IF('Class Responses'!AI13=1,1,0))</f>
        <v/>
      </c>
      <c r="AJ13" s="22" t="str">
        <f aca="false">IF('Class Responses'!$B13="","",IF('Class Responses'!AJ13=1,1,0))</f>
        <v/>
      </c>
      <c r="AK13" s="22" t="str">
        <f aca="false">IF('Class Responses'!$B13="","",IF('Class Responses'!AK13=1,1,0))</f>
        <v/>
      </c>
      <c r="AL13" s="22" t="str">
        <f aca="false">IF('Class Responses'!$B13="","",IF('Class Responses'!AL13=1,1,0))</f>
        <v/>
      </c>
      <c r="AM13" s="22" t="str">
        <f aca="false">IF('Class Responses'!$B13="","",IF('Class Responses'!AM13=1,1,0))</f>
        <v/>
      </c>
      <c r="AN13" s="22" t="str">
        <f aca="false">IF('Class Responses'!$B13="","",IF('Class Responses'!AN13=1,1,0))</f>
        <v/>
      </c>
      <c r="AO13" s="22" t="str">
        <f aca="false">IF('Class Responses'!$B13="","",IF('Class Responses'!AO13=1,1,0))</f>
        <v/>
      </c>
      <c r="AP13" s="22" t="str">
        <f aca="false">IF('Class Responses'!$B13="","",IF('Class Responses'!AP13=1,1,0))</f>
        <v/>
      </c>
    </row>
    <row r="14" customFormat="false" ht="15" hidden="false" customHeight="false" outlineLevel="0" collapsed="false">
      <c r="A14" s="32" t="n">
        <f aca="false">'Class Responses'!A14</f>
        <v>11</v>
      </c>
      <c r="B14" s="21" t="n">
        <f aca="false">'Class Responses'!B14</f>
        <v>0</v>
      </c>
      <c r="C14" s="22" t="str">
        <f aca="false">IF('Class Responses'!$B14="","",IF(UPPER(TRIM('Class Responses'!C14))=UPPER(TRIM('Answer Key'!$B$4)),1,0))</f>
        <v/>
      </c>
      <c r="D14" s="22" t="str">
        <f aca="false">IF('Class Responses'!$B14="","",IF(UPPER(TRIM('Class Responses'!D14))=UPPER(TRIM('Answer Key'!$B$5)),1,0))</f>
        <v/>
      </c>
      <c r="E14" s="22" t="str">
        <f aca="false">IF('Class Responses'!$B14="","",IF(UPPER(TRIM('Class Responses'!E14))=UPPER(TRIM('Answer Key'!$B$6)),1,0))</f>
        <v/>
      </c>
      <c r="F14" s="22" t="str">
        <f aca="false">IF('Class Responses'!$B14="","",IF(UPPER(TRIM('Class Responses'!F14))=UPPER(TRIM('Answer Key'!$B$7)),1,0))</f>
        <v/>
      </c>
      <c r="G14" s="22" t="str">
        <f aca="false">IF('Class Responses'!$B14="","",IF(UPPER(TRIM('Class Responses'!G14))=UPPER(TRIM('Answer Key'!$B$8)),1,0))</f>
        <v/>
      </c>
      <c r="H14" s="22" t="str">
        <f aca="false">IF('Class Responses'!$B14="","",IF(UPPER(TRIM('Class Responses'!H14))=UPPER(TRIM('Answer Key'!$B$9)),1,0))</f>
        <v/>
      </c>
      <c r="I14" s="22" t="str">
        <f aca="false">IF('Class Responses'!$B14="","",IF(UPPER(TRIM('Class Responses'!I14))=UPPER(TRIM('Answer Key'!$B$10)),1,0))</f>
        <v/>
      </c>
      <c r="J14" s="22" t="str">
        <f aca="false">IF('Class Responses'!$B14="","",IF(UPPER(TRIM('Class Responses'!J14))=UPPER(TRIM('Answer Key'!$B$11)),1,0))</f>
        <v/>
      </c>
      <c r="K14" s="22" t="str">
        <f aca="false">IF('Class Responses'!$B14="","",IF(UPPER(TRIM('Class Responses'!K14))=UPPER(TRIM('Answer Key'!$B$12)),1,0))</f>
        <v/>
      </c>
      <c r="L14" s="22" t="str">
        <f aca="false">IF('Class Responses'!$B14="","",IF(UPPER(TRIM('Class Responses'!L14))=UPPER(TRIM('Answer Key'!$B$13)),1,0))</f>
        <v/>
      </c>
      <c r="M14" s="22" t="str">
        <f aca="false">IF('Class Responses'!$B14="","",IF(UPPER(TRIM('Class Responses'!M14))=UPPER(TRIM('Answer Key'!$B$14)),1,0))</f>
        <v/>
      </c>
      <c r="N14" s="22" t="str">
        <f aca="false">IF('Class Responses'!$B14="","",IF(UPPER(TRIM('Class Responses'!N14))=UPPER(TRIM('Answer Key'!$B$15)),1,0))</f>
        <v/>
      </c>
      <c r="O14" s="22" t="str">
        <f aca="false">IF('Class Responses'!$B14="","",IF(UPPER(TRIM('Class Responses'!O14))=UPPER(TRIM('Answer Key'!$B$16)),1,0))</f>
        <v/>
      </c>
      <c r="P14" s="22" t="str">
        <f aca="false">IF('Class Responses'!$B14="","",IF(UPPER(TRIM('Class Responses'!P14))=UPPER(TRIM('Answer Key'!$B$17)),1,0))</f>
        <v/>
      </c>
      <c r="Q14" s="22" t="str">
        <f aca="false">IF('Class Responses'!$B14="","",IF(UPPER(TRIM('Class Responses'!Q14))=UPPER(TRIM('Answer Key'!$B$18)),1,0))</f>
        <v/>
      </c>
      <c r="R14" s="22" t="str">
        <f aca="false">IF('Class Responses'!$B14="","",IF(UPPER(TRIM('Class Responses'!R14))=UPPER(TRIM('Answer Key'!$B$19)),1,0))</f>
        <v/>
      </c>
      <c r="S14" s="22" t="str">
        <f aca="false">IF('Class Responses'!$B14="","",IF(UPPER(TRIM('Class Responses'!S14))=UPPER(TRIM('Answer Key'!$B$20)),1,0))</f>
        <v/>
      </c>
      <c r="T14" s="22" t="str">
        <f aca="false">IF('Class Responses'!$B14="","",IF(UPPER(TRIM('Class Responses'!T14))=UPPER(TRIM('Answer Key'!$B$21)),1,0))</f>
        <v/>
      </c>
      <c r="U14" s="22" t="str">
        <f aca="false">IF('Class Responses'!$B14="","",IF(UPPER(TRIM('Class Responses'!U14))=UPPER(TRIM('Answer Key'!$B$22)),1,0))</f>
        <v/>
      </c>
      <c r="V14" s="22" t="str">
        <f aca="false">IF('Class Responses'!$B14="","",IF(UPPER(TRIM('Class Responses'!V14))=UPPER(TRIM('Answer Key'!$B$23)),1,0))</f>
        <v/>
      </c>
      <c r="W14" s="22" t="str">
        <f aca="false">IF('Class Responses'!$B14="","",IF(UPPER(TRIM('Class Responses'!W14))=UPPER(TRIM('Answer Key'!$B$24)),1,0))</f>
        <v/>
      </c>
      <c r="X14" s="22" t="str">
        <f aca="false">IF('Class Responses'!$B14="","",IF(UPPER(TRIM('Class Responses'!X14))=UPPER(TRIM('Answer Key'!$B$25)),1,0))</f>
        <v/>
      </c>
      <c r="Y14" s="22" t="str">
        <f aca="false">IF('Class Responses'!$B14="","",IF(UPPER(TRIM('Class Responses'!Y14))=UPPER(TRIM('Answer Key'!$B$26)),1,0))</f>
        <v/>
      </c>
      <c r="Z14" s="22" t="str">
        <f aca="false">IF('Class Responses'!$B14="","",IF(UPPER(TRIM('Class Responses'!Z14))=UPPER(TRIM('Answer Key'!$B$27)),1,0))</f>
        <v/>
      </c>
      <c r="AA14" s="22" t="str">
        <f aca="false">IF('Class Responses'!$B14="","",IF(UPPER(TRIM('Class Responses'!AA14))=UPPER(TRIM('Answer Key'!$B$28)),1,0))</f>
        <v/>
      </c>
      <c r="AB14" s="22" t="str">
        <f aca="false">IF('Class Responses'!$B14="","",IF(UPPER(TRIM('Class Responses'!AB14))=UPPER(TRIM('Answer Key'!$B$29)),1,0))</f>
        <v/>
      </c>
      <c r="AC14" s="22" t="str">
        <f aca="false">IF('Class Responses'!$B14="","",IF(UPPER(TRIM('Class Responses'!AC14))=UPPER(TRIM('Answer Key'!$B$30)),1,0))</f>
        <v/>
      </c>
      <c r="AD14" s="22" t="str">
        <f aca="false">IF('Class Responses'!$B14="","",IF(UPPER(TRIM('Class Responses'!AD14))=UPPER(TRIM('Answer Key'!$B$31)),1,0))</f>
        <v/>
      </c>
      <c r="AE14" s="22" t="str">
        <f aca="false">IF('Class Responses'!$B14="","",IF(UPPER(TRIM('Class Responses'!AE14))=UPPER(TRIM('Answer Key'!$B$32)),1,0))</f>
        <v/>
      </c>
      <c r="AF14" s="22" t="str">
        <f aca="false">IF('Class Responses'!$B14="","",IF(UPPER(TRIM('Class Responses'!AF14))=UPPER(TRIM('Answer Key'!$B$33)),1,0))</f>
        <v/>
      </c>
      <c r="AG14" s="22" t="str">
        <f aca="false">IF('Class Responses'!$B14="","",IF('Class Responses'!AG14=1,1,0))</f>
        <v/>
      </c>
      <c r="AH14" s="22" t="str">
        <f aca="false">IF('Class Responses'!$B14="","",IF('Class Responses'!AH14=1,1,0))</f>
        <v/>
      </c>
      <c r="AI14" s="22" t="str">
        <f aca="false">IF('Class Responses'!$B14="","",IF('Class Responses'!AI14=1,1,0))</f>
        <v/>
      </c>
      <c r="AJ14" s="22" t="str">
        <f aca="false">IF('Class Responses'!$B14="","",IF('Class Responses'!AJ14=1,1,0))</f>
        <v/>
      </c>
      <c r="AK14" s="22" t="str">
        <f aca="false">IF('Class Responses'!$B14="","",IF('Class Responses'!AK14=1,1,0))</f>
        <v/>
      </c>
      <c r="AL14" s="22" t="str">
        <f aca="false">IF('Class Responses'!$B14="","",IF('Class Responses'!AL14=1,1,0))</f>
        <v/>
      </c>
      <c r="AM14" s="22" t="str">
        <f aca="false">IF('Class Responses'!$B14="","",IF('Class Responses'!AM14=1,1,0))</f>
        <v/>
      </c>
      <c r="AN14" s="22" t="str">
        <f aca="false">IF('Class Responses'!$B14="","",IF('Class Responses'!AN14=1,1,0))</f>
        <v/>
      </c>
      <c r="AO14" s="22" t="str">
        <f aca="false">IF('Class Responses'!$B14="","",IF('Class Responses'!AO14=1,1,0))</f>
        <v/>
      </c>
      <c r="AP14" s="22" t="str">
        <f aca="false">IF('Class Responses'!$B14="","",IF('Class Responses'!AP14=1,1,0))</f>
        <v/>
      </c>
    </row>
    <row r="15" customFormat="false" ht="15" hidden="false" customHeight="false" outlineLevel="0" collapsed="false">
      <c r="A15" s="32" t="n">
        <f aca="false">'Class Responses'!A15</f>
        <v>12</v>
      </c>
      <c r="B15" s="21" t="n">
        <f aca="false">'Class Responses'!B15</f>
        <v>0</v>
      </c>
      <c r="C15" s="22" t="str">
        <f aca="false">IF('Class Responses'!$B15="","",IF(UPPER(TRIM('Class Responses'!C15))=UPPER(TRIM('Answer Key'!$B$4)),1,0))</f>
        <v/>
      </c>
      <c r="D15" s="22" t="str">
        <f aca="false">IF('Class Responses'!$B15="","",IF(UPPER(TRIM('Class Responses'!D15))=UPPER(TRIM('Answer Key'!$B$5)),1,0))</f>
        <v/>
      </c>
      <c r="E15" s="22" t="str">
        <f aca="false">IF('Class Responses'!$B15="","",IF(UPPER(TRIM('Class Responses'!E15))=UPPER(TRIM('Answer Key'!$B$6)),1,0))</f>
        <v/>
      </c>
      <c r="F15" s="22" t="str">
        <f aca="false">IF('Class Responses'!$B15="","",IF(UPPER(TRIM('Class Responses'!F15))=UPPER(TRIM('Answer Key'!$B$7)),1,0))</f>
        <v/>
      </c>
      <c r="G15" s="22" t="str">
        <f aca="false">IF('Class Responses'!$B15="","",IF(UPPER(TRIM('Class Responses'!G15))=UPPER(TRIM('Answer Key'!$B$8)),1,0))</f>
        <v/>
      </c>
      <c r="H15" s="22" t="str">
        <f aca="false">IF('Class Responses'!$B15="","",IF(UPPER(TRIM('Class Responses'!H15))=UPPER(TRIM('Answer Key'!$B$9)),1,0))</f>
        <v/>
      </c>
      <c r="I15" s="22" t="str">
        <f aca="false">IF('Class Responses'!$B15="","",IF(UPPER(TRIM('Class Responses'!I15))=UPPER(TRIM('Answer Key'!$B$10)),1,0))</f>
        <v/>
      </c>
      <c r="J15" s="22" t="str">
        <f aca="false">IF('Class Responses'!$B15="","",IF(UPPER(TRIM('Class Responses'!J15))=UPPER(TRIM('Answer Key'!$B$11)),1,0))</f>
        <v/>
      </c>
      <c r="K15" s="22" t="str">
        <f aca="false">IF('Class Responses'!$B15="","",IF(UPPER(TRIM('Class Responses'!K15))=UPPER(TRIM('Answer Key'!$B$12)),1,0))</f>
        <v/>
      </c>
      <c r="L15" s="22" t="str">
        <f aca="false">IF('Class Responses'!$B15="","",IF(UPPER(TRIM('Class Responses'!L15))=UPPER(TRIM('Answer Key'!$B$13)),1,0))</f>
        <v/>
      </c>
      <c r="M15" s="22" t="str">
        <f aca="false">IF('Class Responses'!$B15="","",IF(UPPER(TRIM('Class Responses'!M15))=UPPER(TRIM('Answer Key'!$B$14)),1,0))</f>
        <v/>
      </c>
      <c r="N15" s="22" t="str">
        <f aca="false">IF('Class Responses'!$B15="","",IF(UPPER(TRIM('Class Responses'!N15))=UPPER(TRIM('Answer Key'!$B$15)),1,0))</f>
        <v/>
      </c>
      <c r="O15" s="22" t="str">
        <f aca="false">IF('Class Responses'!$B15="","",IF(UPPER(TRIM('Class Responses'!O15))=UPPER(TRIM('Answer Key'!$B$16)),1,0))</f>
        <v/>
      </c>
      <c r="P15" s="22" t="str">
        <f aca="false">IF('Class Responses'!$B15="","",IF(UPPER(TRIM('Class Responses'!P15))=UPPER(TRIM('Answer Key'!$B$17)),1,0))</f>
        <v/>
      </c>
      <c r="Q15" s="22" t="str">
        <f aca="false">IF('Class Responses'!$B15="","",IF(UPPER(TRIM('Class Responses'!Q15))=UPPER(TRIM('Answer Key'!$B$18)),1,0))</f>
        <v/>
      </c>
      <c r="R15" s="22" t="str">
        <f aca="false">IF('Class Responses'!$B15="","",IF(UPPER(TRIM('Class Responses'!R15))=UPPER(TRIM('Answer Key'!$B$19)),1,0))</f>
        <v/>
      </c>
      <c r="S15" s="22" t="str">
        <f aca="false">IF('Class Responses'!$B15="","",IF(UPPER(TRIM('Class Responses'!S15))=UPPER(TRIM('Answer Key'!$B$20)),1,0))</f>
        <v/>
      </c>
      <c r="T15" s="22" t="str">
        <f aca="false">IF('Class Responses'!$B15="","",IF(UPPER(TRIM('Class Responses'!T15))=UPPER(TRIM('Answer Key'!$B$21)),1,0))</f>
        <v/>
      </c>
      <c r="U15" s="22" t="str">
        <f aca="false">IF('Class Responses'!$B15="","",IF(UPPER(TRIM('Class Responses'!U15))=UPPER(TRIM('Answer Key'!$B$22)),1,0))</f>
        <v/>
      </c>
      <c r="V15" s="22" t="str">
        <f aca="false">IF('Class Responses'!$B15="","",IF(UPPER(TRIM('Class Responses'!V15))=UPPER(TRIM('Answer Key'!$B$23)),1,0))</f>
        <v/>
      </c>
      <c r="W15" s="22" t="str">
        <f aca="false">IF('Class Responses'!$B15="","",IF(UPPER(TRIM('Class Responses'!W15))=UPPER(TRIM('Answer Key'!$B$24)),1,0))</f>
        <v/>
      </c>
      <c r="X15" s="22" t="str">
        <f aca="false">IF('Class Responses'!$B15="","",IF(UPPER(TRIM('Class Responses'!X15))=UPPER(TRIM('Answer Key'!$B$25)),1,0))</f>
        <v/>
      </c>
      <c r="Y15" s="22" t="str">
        <f aca="false">IF('Class Responses'!$B15="","",IF(UPPER(TRIM('Class Responses'!Y15))=UPPER(TRIM('Answer Key'!$B$26)),1,0))</f>
        <v/>
      </c>
      <c r="Z15" s="22" t="str">
        <f aca="false">IF('Class Responses'!$B15="","",IF(UPPER(TRIM('Class Responses'!Z15))=UPPER(TRIM('Answer Key'!$B$27)),1,0))</f>
        <v/>
      </c>
      <c r="AA15" s="22" t="str">
        <f aca="false">IF('Class Responses'!$B15="","",IF(UPPER(TRIM('Class Responses'!AA15))=UPPER(TRIM('Answer Key'!$B$28)),1,0))</f>
        <v/>
      </c>
      <c r="AB15" s="22" t="str">
        <f aca="false">IF('Class Responses'!$B15="","",IF(UPPER(TRIM('Class Responses'!AB15))=UPPER(TRIM('Answer Key'!$B$29)),1,0))</f>
        <v/>
      </c>
      <c r="AC15" s="22" t="str">
        <f aca="false">IF('Class Responses'!$B15="","",IF(UPPER(TRIM('Class Responses'!AC15))=UPPER(TRIM('Answer Key'!$B$30)),1,0))</f>
        <v/>
      </c>
      <c r="AD15" s="22" t="str">
        <f aca="false">IF('Class Responses'!$B15="","",IF(UPPER(TRIM('Class Responses'!AD15))=UPPER(TRIM('Answer Key'!$B$31)),1,0))</f>
        <v/>
      </c>
      <c r="AE15" s="22" t="str">
        <f aca="false">IF('Class Responses'!$B15="","",IF(UPPER(TRIM('Class Responses'!AE15))=UPPER(TRIM('Answer Key'!$B$32)),1,0))</f>
        <v/>
      </c>
      <c r="AF15" s="22" t="str">
        <f aca="false">IF('Class Responses'!$B15="","",IF(UPPER(TRIM('Class Responses'!AF15))=UPPER(TRIM('Answer Key'!$B$33)),1,0))</f>
        <v/>
      </c>
      <c r="AG15" s="22" t="str">
        <f aca="false">IF('Class Responses'!$B15="","",IF('Class Responses'!AG15=1,1,0))</f>
        <v/>
      </c>
      <c r="AH15" s="22" t="str">
        <f aca="false">IF('Class Responses'!$B15="","",IF('Class Responses'!AH15=1,1,0))</f>
        <v/>
      </c>
      <c r="AI15" s="22" t="str">
        <f aca="false">IF('Class Responses'!$B15="","",IF('Class Responses'!AI15=1,1,0))</f>
        <v/>
      </c>
      <c r="AJ15" s="22" t="str">
        <f aca="false">IF('Class Responses'!$B15="","",IF('Class Responses'!AJ15=1,1,0))</f>
        <v/>
      </c>
      <c r="AK15" s="22" t="str">
        <f aca="false">IF('Class Responses'!$B15="","",IF('Class Responses'!AK15=1,1,0))</f>
        <v/>
      </c>
      <c r="AL15" s="22" t="str">
        <f aca="false">IF('Class Responses'!$B15="","",IF('Class Responses'!AL15=1,1,0))</f>
        <v/>
      </c>
      <c r="AM15" s="22" t="str">
        <f aca="false">IF('Class Responses'!$B15="","",IF('Class Responses'!AM15=1,1,0))</f>
        <v/>
      </c>
      <c r="AN15" s="22" t="str">
        <f aca="false">IF('Class Responses'!$B15="","",IF('Class Responses'!AN15=1,1,0))</f>
        <v/>
      </c>
      <c r="AO15" s="22" t="str">
        <f aca="false">IF('Class Responses'!$B15="","",IF('Class Responses'!AO15=1,1,0))</f>
        <v/>
      </c>
      <c r="AP15" s="22" t="str">
        <f aca="false">IF('Class Responses'!$B15="","",IF('Class Responses'!AP15=1,1,0))</f>
        <v/>
      </c>
    </row>
    <row r="16" customFormat="false" ht="15" hidden="false" customHeight="false" outlineLevel="0" collapsed="false">
      <c r="A16" s="32" t="n">
        <f aca="false">'Class Responses'!A16</f>
        <v>13</v>
      </c>
      <c r="B16" s="21" t="n">
        <f aca="false">'Class Responses'!B16</f>
        <v>0</v>
      </c>
      <c r="C16" s="22" t="str">
        <f aca="false">IF('Class Responses'!$B16="","",IF(UPPER(TRIM('Class Responses'!C16))=UPPER(TRIM('Answer Key'!$B$4)),1,0))</f>
        <v/>
      </c>
      <c r="D16" s="22" t="str">
        <f aca="false">IF('Class Responses'!$B16="","",IF(UPPER(TRIM('Class Responses'!D16))=UPPER(TRIM('Answer Key'!$B$5)),1,0))</f>
        <v/>
      </c>
      <c r="E16" s="22" t="str">
        <f aca="false">IF('Class Responses'!$B16="","",IF(UPPER(TRIM('Class Responses'!E16))=UPPER(TRIM('Answer Key'!$B$6)),1,0))</f>
        <v/>
      </c>
      <c r="F16" s="22" t="str">
        <f aca="false">IF('Class Responses'!$B16="","",IF(UPPER(TRIM('Class Responses'!F16))=UPPER(TRIM('Answer Key'!$B$7)),1,0))</f>
        <v/>
      </c>
      <c r="G16" s="22" t="str">
        <f aca="false">IF('Class Responses'!$B16="","",IF(UPPER(TRIM('Class Responses'!G16))=UPPER(TRIM('Answer Key'!$B$8)),1,0))</f>
        <v/>
      </c>
      <c r="H16" s="22" t="str">
        <f aca="false">IF('Class Responses'!$B16="","",IF(UPPER(TRIM('Class Responses'!H16))=UPPER(TRIM('Answer Key'!$B$9)),1,0))</f>
        <v/>
      </c>
      <c r="I16" s="22" t="str">
        <f aca="false">IF('Class Responses'!$B16="","",IF(UPPER(TRIM('Class Responses'!I16))=UPPER(TRIM('Answer Key'!$B$10)),1,0))</f>
        <v/>
      </c>
      <c r="J16" s="22" t="str">
        <f aca="false">IF('Class Responses'!$B16="","",IF(UPPER(TRIM('Class Responses'!J16))=UPPER(TRIM('Answer Key'!$B$11)),1,0))</f>
        <v/>
      </c>
      <c r="K16" s="22" t="str">
        <f aca="false">IF('Class Responses'!$B16="","",IF(UPPER(TRIM('Class Responses'!K16))=UPPER(TRIM('Answer Key'!$B$12)),1,0))</f>
        <v/>
      </c>
      <c r="L16" s="22" t="str">
        <f aca="false">IF('Class Responses'!$B16="","",IF(UPPER(TRIM('Class Responses'!L16))=UPPER(TRIM('Answer Key'!$B$13)),1,0))</f>
        <v/>
      </c>
      <c r="M16" s="22" t="str">
        <f aca="false">IF('Class Responses'!$B16="","",IF(UPPER(TRIM('Class Responses'!M16))=UPPER(TRIM('Answer Key'!$B$14)),1,0))</f>
        <v/>
      </c>
      <c r="N16" s="22" t="str">
        <f aca="false">IF('Class Responses'!$B16="","",IF(UPPER(TRIM('Class Responses'!N16))=UPPER(TRIM('Answer Key'!$B$15)),1,0))</f>
        <v/>
      </c>
      <c r="O16" s="22" t="str">
        <f aca="false">IF('Class Responses'!$B16="","",IF(UPPER(TRIM('Class Responses'!O16))=UPPER(TRIM('Answer Key'!$B$16)),1,0))</f>
        <v/>
      </c>
      <c r="P16" s="22" t="str">
        <f aca="false">IF('Class Responses'!$B16="","",IF(UPPER(TRIM('Class Responses'!P16))=UPPER(TRIM('Answer Key'!$B$17)),1,0))</f>
        <v/>
      </c>
      <c r="Q16" s="22" t="str">
        <f aca="false">IF('Class Responses'!$B16="","",IF(UPPER(TRIM('Class Responses'!Q16))=UPPER(TRIM('Answer Key'!$B$18)),1,0))</f>
        <v/>
      </c>
      <c r="R16" s="22" t="str">
        <f aca="false">IF('Class Responses'!$B16="","",IF(UPPER(TRIM('Class Responses'!R16))=UPPER(TRIM('Answer Key'!$B$19)),1,0))</f>
        <v/>
      </c>
      <c r="S16" s="22" t="str">
        <f aca="false">IF('Class Responses'!$B16="","",IF(UPPER(TRIM('Class Responses'!S16))=UPPER(TRIM('Answer Key'!$B$20)),1,0))</f>
        <v/>
      </c>
      <c r="T16" s="22" t="str">
        <f aca="false">IF('Class Responses'!$B16="","",IF(UPPER(TRIM('Class Responses'!T16))=UPPER(TRIM('Answer Key'!$B$21)),1,0))</f>
        <v/>
      </c>
      <c r="U16" s="22" t="str">
        <f aca="false">IF('Class Responses'!$B16="","",IF(UPPER(TRIM('Class Responses'!U16))=UPPER(TRIM('Answer Key'!$B$22)),1,0))</f>
        <v/>
      </c>
      <c r="V16" s="22" t="str">
        <f aca="false">IF('Class Responses'!$B16="","",IF(UPPER(TRIM('Class Responses'!V16))=UPPER(TRIM('Answer Key'!$B$23)),1,0))</f>
        <v/>
      </c>
      <c r="W16" s="22" t="str">
        <f aca="false">IF('Class Responses'!$B16="","",IF(UPPER(TRIM('Class Responses'!W16))=UPPER(TRIM('Answer Key'!$B$24)),1,0))</f>
        <v/>
      </c>
      <c r="X16" s="22" t="str">
        <f aca="false">IF('Class Responses'!$B16="","",IF(UPPER(TRIM('Class Responses'!X16))=UPPER(TRIM('Answer Key'!$B$25)),1,0))</f>
        <v/>
      </c>
      <c r="Y16" s="22" t="str">
        <f aca="false">IF('Class Responses'!$B16="","",IF(UPPER(TRIM('Class Responses'!Y16))=UPPER(TRIM('Answer Key'!$B$26)),1,0))</f>
        <v/>
      </c>
      <c r="Z16" s="22" t="str">
        <f aca="false">IF('Class Responses'!$B16="","",IF(UPPER(TRIM('Class Responses'!Z16))=UPPER(TRIM('Answer Key'!$B$27)),1,0))</f>
        <v/>
      </c>
      <c r="AA16" s="22" t="str">
        <f aca="false">IF('Class Responses'!$B16="","",IF(UPPER(TRIM('Class Responses'!AA16))=UPPER(TRIM('Answer Key'!$B$28)),1,0))</f>
        <v/>
      </c>
      <c r="AB16" s="22" t="str">
        <f aca="false">IF('Class Responses'!$B16="","",IF(UPPER(TRIM('Class Responses'!AB16))=UPPER(TRIM('Answer Key'!$B$29)),1,0))</f>
        <v/>
      </c>
      <c r="AC16" s="22" t="str">
        <f aca="false">IF('Class Responses'!$B16="","",IF(UPPER(TRIM('Class Responses'!AC16))=UPPER(TRIM('Answer Key'!$B$30)),1,0))</f>
        <v/>
      </c>
      <c r="AD16" s="22" t="str">
        <f aca="false">IF('Class Responses'!$B16="","",IF(UPPER(TRIM('Class Responses'!AD16))=UPPER(TRIM('Answer Key'!$B$31)),1,0))</f>
        <v/>
      </c>
      <c r="AE16" s="22" t="str">
        <f aca="false">IF('Class Responses'!$B16="","",IF(UPPER(TRIM('Class Responses'!AE16))=UPPER(TRIM('Answer Key'!$B$32)),1,0))</f>
        <v/>
      </c>
      <c r="AF16" s="22" t="str">
        <f aca="false">IF('Class Responses'!$B16="","",IF(UPPER(TRIM('Class Responses'!AF16))=UPPER(TRIM('Answer Key'!$B$33)),1,0))</f>
        <v/>
      </c>
      <c r="AG16" s="22" t="str">
        <f aca="false">IF('Class Responses'!$B16="","",IF('Class Responses'!AG16=1,1,0))</f>
        <v/>
      </c>
      <c r="AH16" s="22" t="str">
        <f aca="false">IF('Class Responses'!$B16="","",IF('Class Responses'!AH16=1,1,0))</f>
        <v/>
      </c>
      <c r="AI16" s="22" t="str">
        <f aca="false">IF('Class Responses'!$B16="","",IF('Class Responses'!AI16=1,1,0))</f>
        <v/>
      </c>
      <c r="AJ16" s="22" t="str">
        <f aca="false">IF('Class Responses'!$B16="","",IF('Class Responses'!AJ16=1,1,0))</f>
        <v/>
      </c>
      <c r="AK16" s="22" t="str">
        <f aca="false">IF('Class Responses'!$B16="","",IF('Class Responses'!AK16=1,1,0))</f>
        <v/>
      </c>
      <c r="AL16" s="22" t="str">
        <f aca="false">IF('Class Responses'!$B16="","",IF('Class Responses'!AL16=1,1,0))</f>
        <v/>
      </c>
      <c r="AM16" s="22" t="str">
        <f aca="false">IF('Class Responses'!$B16="","",IF('Class Responses'!AM16=1,1,0))</f>
        <v/>
      </c>
      <c r="AN16" s="22" t="str">
        <f aca="false">IF('Class Responses'!$B16="","",IF('Class Responses'!AN16=1,1,0))</f>
        <v/>
      </c>
      <c r="AO16" s="22" t="str">
        <f aca="false">IF('Class Responses'!$B16="","",IF('Class Responses'!AO16=1,1,0))</f>
        <v/>
      </c>
      <c r="AP16" s="22" t="str">
        <f aca="false">IF('Class Responses'!$B16="","",IF('Class Responses'!AP16=1,1,0))</f>
        <v/>
      </c>
    </row>
    <row r="17" customFormat="false" ht="15" hidden="false" customHeight="false" outlineLevel="0" collapsed="false">
      <c r="A17" s="32" t="n">
        <f aca="false">'Class Responses'!A17</f>
        <v>14</v>
      </c>
      <c r="B17" s="21" t="n">
        <f aca="false">'Class Responses'!B17</f>
        <v>0</v>
      </c>
      <c r="C17" s="22" t="str">
        <f aca="false">IF('Class Responses'!$B17="","",IF(UPPER(TRIM('Class Responses'!C17))=UPPER(TRIM('Answer Key'!$B$4)),1,0))</f>
        <v/>
      </c>
      <c r="D17" s="22" t="str">
        <f aca="false">IF('Class Responses'!$B17="","",IF(UPPER(TRIM('Class Responses'!D17))=UPPER(TRIM('Answer Key'!$B$5)),1,0))</f>
        <v/>
      </c>
      <c r="E17" s="22" t="str">
        <f aca="false">IF('Class Responses'!$B17="","",IF(UPPER(TRIM('Class Responses'!E17))=UPPER(TRIM('Answer Key'!$B$6)),1,0))</f>
        <v/>
      </c>
      <c r="F17" s="22" t="str">
        <f aca="false">IF('Class Responses'!$B17="","",IF(UPPER(TRIM('Class Responses'!F17))=UPPER(TRIM('Answer Key'!$B$7)),1,0))</f>
        <v/>
      </c>
      <c r="G17" s="22" t="str">
        <f aca="false">IF('Class Responses'!$B17="","",IF(UPPER(TRIM('Class Responses'!G17))=UPPER(TRIM('Answer Key'!$B$8)),1,0))</f>
        <v/>
      </c>
      <c r="H17" s="22" t="str">
        <f aca="false">IF('Class Responses'!$B17="","",IF(UPPER(TRIM('Class Responses'!H17))=UPPER(TRIM('Answer Key'!$B$9)),1,0))</f>
        <v/>
      </c>
      <c r="I17" s="22" t="str">
        <f aca="false">IF('Class Responses'!$B17="","",IF(UPPER(TRIM('Class Responses'!I17))=UPPER(TRIM('Answer Key'!$B$10)),1,0))</f>
        <v/>
      </c>
      <c r="J17" s="22" t="str">
        <f aca="false">IF('Class Responses'!$B17="","",IF(UPPER(TRIM('Class Responses'!J17))=UPPER(TRIM('Answer Key'!$B$11)),1,0))</f>
        <v/>
      </c>
      <c r="K17" s="22" t="str">
        <f aca="false">IF('Class Responses'!$B17="","",IF(UPPER(TRIM('Class Responses'!K17))=UPPER(TRIM('Answer Key'!$B$12)),1,0))</f>
        <v/>
      </c>
      <c r="L17" s="22" t="str">
        <f aca="false">IF('Class Responses'!$B17="","",IF(UPPER(TRIM('Class Responses'!L17))=UPPER(TRIM('Answer Key'!$B$13)),1,0))</f>
        <v/>
      </c>
      <c r="M17" s="22" t="str">
        <f aca="false">IF('Class Responses'!$B17="","",IF(UPPER(TRIM('Class Responses'!M17))=UPPER(TRIM('Answer Key'!$B$14)),1,0))</f>
        <v/>
      </c>
      <c r="N17" s="22" t="str">
        <f aca="false">IF('Class Responses'!$B17="","",IF(UPPER(TRIM('Class Responses'!N17))=UPPER(TRIM('Answer Key'!$B$15)),1,0))</f>
        <v/>
      </c>
      <c r="O17" s="22" t="str">
        <f aca="false">IF('Class Responses'!$B17="","",IF(UPPER(TRIM('Class Responses'!O17))=UPPER(TRIM('Answer Key'!$B$16)),1,0))</f>
        <v/>
      </c>
      <c r="P17" s="22" t="str">
        <f aca="false">IF('Class Responses'!$B17="","",IF(UPPER(TRIM('Class Responses'!P17))=UPPER(TRIM('Answer Key'!$B$17)),1,0))</f>
        <v/>
      </c>
      <c r="Q17" s="22" t="str">
        <f aca="false">IF('Class Responses'!$B17="","",IF(UPPER(TRIM('Class Responses'!Q17))=UPPER(TRIM('Answer Key'!$B$18)),1,0))</f>
        <v/>
      </c>
      <c r="R17" s="22" t="str">
        <f aca="false">IF('Class Responses'!$B17="","",IF(UPPER(TRIM('Class Responses'!R17))=UPPER(TRIM('Answer Key'!$B$19)),1,0))</f>
        <v/>
      </c>
      <c r="S17" s="22" t="str">
        <f aca="false">IF('Class Responses'!$B17="","",IF(UPPER(TRIM('Class Responses'!S17))=UPPER(TRIM('Answer Key'!$B$20)),1,0))</f>
        <v/>
      </c>
      <c r="T17" s="22" t="str">
        <f aca="false">IF('Class Responses'!$B17="","",IF(UPPER(TRIM('Class Responses'!T17))=UPPER(TRIM('Answer Key'!$B$21)),1,0))</f>
        <v/>
      </c>
      <c r="U17" s="22" t="str">
        <f aca="false">IF('Class Responses'!$B17="","",IF(UPPER(TRIM('Class Responses'!U17))=UPPER(TRIM('Answer Key'!$B$22)),1,0))</f>
        <v/>
      </c>
      <c r="V17" s="22" t="str">
        <f aca="false">IF('Class Responses'!$B17="","",IF(UPPER(TRIM('Class Responses'!V17))=UPPER(TRIM('Answer Key'!$B$23)),1,0))</f>
        <v/>
      </c>
      <c r="W17" s="22" t="str">
        <f aca="false">IF('Class Responses'!$B17="","",IF(UPPER(TRIM('Class Responses'!W17))=UPPER(TRIM('Answer Key'!$B$24)),1,0))</f>
        <v/>
      </c>
      <c r="X17" s="22" t="str">
        <f aca="false">IF('Class Responses'!$B17="","",IF(UPPER(TRIM('Class Responses'!X17))=UPPER(TRIM('Answer Key'!$B$25)),1,0))</f>
        <v/>
      </c>
      <c r="Y17" s="22" t="str">
        <f aca="false">IF('Class Responses'!$B17="","",IF(UPPER(TRIM('Class Responses'!Y17))=UPPER(TRIM('Answer Key'!$B$26)),1,0))</f>
        <v/>
      </c>
      <c r="Z17" s="22" t="str">
        <f aca="false">IF('Class Responses'!$B17="","",IF(UPPER(TRIM('Class Responses'!Z17))=UPPER(TRIM('Answer Key'!$B$27)),1,0))</f>
        <v/>
      </c>
      <c r="AA17" s="22" t="str">
        <f aca="false">IF('Class Responses'!$B17="","",IF(UPPER(TRIM('Class Responses'!AA17))=UPPER(TRIM('Answer Key'!$B$28)),1,0))</f>
        <v/>
      </c>
      <c r="AB17" s="22" t="str">
        <f aca="false">IF('Class Responses'!$B17="","",IF(UPPER(TRIM('Class Responses'!AB17))=UPPER(TRIM('Answer Key'!$B$29)),1,0))</f>
        <v/>
      </c>
      <c r="AC17" s="22" t="str">
        <f aca="false">IF('Class Responses'!$B17="","",IF(UPPER(TRIM('Class Responses'!AC17))=UPPER(TRIM('Answer Key'!$B$30)),1,0))</f>
        <v/>
      </c>
      <c r="AD17" s="22" t="str">
        <f aca="false">IF('Class Responses'!$B17="","",IF(UPPER(TRIM('Class Responses'!AD17))=UPPER(TRIM('Answer Key'!$B$31)),1,0))</f>
        <v/>
      </c>
      <c r="AE17" s="22" t="str">
        <f aca="false">IF('Class Responses'!$B17="","",IF(UPPER(TRIM('Class Responses'!AE17))=UPPER(TRIM('Answer Key'!$B$32)),1,0))</f>
        <v/>
      </c>
      <c r="AF17" s="22" t="str">
        <f aca="false">IF('Class Responses'!$B17="","",IF(UPPER(TRIM('Class Responses'!AF17))=UPPER(TRIM('Answer Key'!$B$33)),1,0))</f>
        <v/>
      </c>
      <c r="AG17" s="22" t="str">
        <f aca="false">IF('Class Responses'!$B17="","",IF('Class Responses'!AG17=1,1,0))</f>
        <v/>
      </c>
      <c r="AH17" s="22" t="str">
        <f aca="false">IF('Class Responses'!$B17="","",IF('Class Responses'!AH17=1,1,0))</f>
        <v/>
      </c>
      <c r="AI17" s="22" t="str">
        <f aca="false">IF('Class Responses'!$B17="","",IF('Class Responses'!AI17=1,1,0))</f>
        <v/>
      </c>
      <c r="AJ17" s="22" t="str">
        <f aca="false">IF('Class Responses'!$B17="","",IF('Class Responses'!AJ17=1,1,0))</f>
        <v/>
      </c>
      <c r="AK17" s="22" t="str">
        <f aca="false">IF('Class Responses'!$B17="","",IF('Class Responses'!AK17=1,1,0))</f>
        <v/>
      </c>
      <c r="AL17" s="22" t="str">
        <f aca="false">IF('Class Responses'!$B17="","",IF('Class Responses'!AL17=1,1,0))</f>
        <v/>
      </c>
      <c r="AM17" s="22" t="str">
        <f aca="false">IF('Class Responses'!$B17="","",IF('Class Responses'!AM17=1,1,0))</f>
        <v/>
      </c>
      <c r="AN17" s="22" t="str">
        <f aca="false">IF('Class Responses'!$B17="","",IF('Class Responses'!AN17=1,1,0))</f>
        <v/>
      </c>
      <c r="AO17" s="22" t="str">
        <f aca="false">IF('Class Responses'!$B17="","",IF('Class Responses'!AO17=1,1,0))</f>
        <v/>
      </c>
      <c r="AP17" s="22" t="str">
        <f aca="false">IF('Class Responses'!$B17="","",IF('Class Responses'!AP17=1,1,0))</f>
        <v/>
      </c>
    </row>
    <row r="18" customFormat="false" ht="15" hidden="false" customHeight="false" outlineLevel="0" collapsed="false">
      <c r="A18" s="32" t="n">
        <f aca="false">'Class Responses'!A18</f>
        <v>15</v>
      </c>
      <c r="B18" s="21" t="n">
        <f aca="false">'Class Responses'!B18</f>
        <v>0</v>
      </c>
      <c r="C18" s="22" t="str">
        <f aca="false">IF('Class Responses'!$B18="","",IF(UPPER(TRIM('Class Responses'!C18))=UPPER(TRIM('Answer Key'!$B$4)),1,0))</f>
        <v/>
      </c>
      <c r="D18" s="22" t="str">
        <f aca="false">IF('Class Responses'!$B18="","",IF(UPPER(TRIM('Class Responses'!D18))=UPPER(TRIM('Answer Key'!$B$5)),1,0))</f>
        <v/>
      </c>
      <c r="E18" s="22" t="str">
        <f aca="false">IF('Class Responses'!$B18="","",IF(UPPER(TRIM('Class Responses'!E18))=UPPER(TRIM('Answer Key'!$B$6)),1,0))</f>
        <v/>
      </c>
      <c r="F18" s="22" t="str">
        <f aca="false">IF('Class Responses'!$B18="","",IF(UPPER(TRIM('Class Responses'!F18))=UPPER(TRIM('Answer Key'!$B$7)),1,0))</f>
        <v/>
      </c>
      <c r="G18" s="22" t="str">
        <f aca="false">IF('Class Responses'!$B18="","",IF(UPPER(TRIM('Class Responses'!G18))=UPPER(TRIM('Answer Key'!$B$8)),1,0))</f>
        <v/>
      </c>
      <c r="H18" s="22" t="str">
        <f aca="false">IF('Class Responses'!$B18="","",IF(UPPER(TRIM('Class Responses'!H18))=UPPER(TRIM('Answer Key'!$B$9)),1,0))</f>
        <v/>
      </c>
      <c r="I18" s="22" t="str">
        <f aca="false">IF('Class Responses'!$B18="","",IF(UPPER(TRIM('Class Responses'!I18))=UPPER(TRIM('Answer Key'!$B$10)),1,0))</f>
        <v/>
      </c>
      <c r="J18" s="22" t="str">
        <f aca="false">IF('Class Responses'!$B18="","",IF(UPPER(TRIM('Class Responses'!J18))=UPPER(TRIM('Answer Key'!$B$11)),1,0))</f>
        <v/>
      </c>
      <c r="K18" s="22" t="str">
        <f aca="false">IF('Class Responses'!$B18="","",IF(UPPER(TRIM('Class Responses'!K18))=UPPER(TRIM('Answer Key'!$B$12)),1,0))</f>
        <v/>
      </c>
      <c r="L18" s="22" t="str">
        <f aca="false">IF('Class Responses'!$B18="","",IF(UPPER(TRIM('Class Responses'!L18))=UPPER(TRIM('Answer Key'!$B$13)),1,0))</f>
        <v/>
      </c>
      <c r="M18" s="22" t="str">
        <f aca="false">IF('Class Responses'!$B18="","",IF(UPPER(TRIM('Class Responses'!M18))=UPPER(TRIM('Answer Key'!$B$14)),1,0))</f>
        <v/>
      </c>
      <c r="N18" s="22" t="str">
        <f aca="false">IF('Class Responses'!$B18="","",IF(UPPER(TRIM('Class Responses'!N18))=UPPER(TRIM('Answer Key'!$B$15)),1,0))</f>
        <v/>
      </c>
      <c r="O18" s="22" t="str">
        <f aca="false">IF('Class Responses'!$B18="","",IF(UPPER(TRIM('Class Responses'!O18))=UPPER(TRIM('Answer Key'!$B$16)),1,0))</f>
        <v/>
      </c>
      <c r="P18" s="22" t="str">
        <f aca="false">IF('Class Responses'!$B18="","",IF(UPPER(TRIM('Class Responses'!P18))=UPPER(TRIM('Answer Key'!$B$17)),1,0))</f>
        <v/>
      </c>
      <c r="Q18" s="22" t="str">
        <f aca="false">IF('Class Responses'!$B18="","",IF(UPPER(TRIM('Class Responses'!Q18))=UPPER(TRIM('Answer Key'!$B$18)),1,0))</f>
        <v/>
      </c>
      <c r="R18" s="22" t="str">
        <f aca="false">IF('Class Responses'!$B18="","",IF(UPPER(TRIM('Class Responses'!R18))=UPPER(TRIM('Answer Key'!$B$19)),1,0))</f>
        <v/>
      </c>
      <c r="S18" s="22" t="str">
        <f aca="false">IF('Class Responses'!$B18="","",IF(UPPER(TRIM('Class Responses'!S18))=UPPER(TRIM('Answer Key'!$B$20)),1,0))</f>
        <v/>
      </c>
      <c r="T18" s="22" t="str">
        <f aca="false">IF('Class Responses'!$B18="","",IF(UPPER(TRIM('Class Responses'!T18))=UPPER(TRIM('Answer Key'!$B$21)),1,0))</f>
        <v/>
      </c>
      <c r="U18" s="22" t="str">
        <f aca="false">IF('Class Responses'!$B18="","",IF(UPPER(TRIM('Class Responses'!U18))=UPPER(TRIM('Answer Key'!$B$22)),1,0))</f>
        <v/>
      </c>
      <c r="V18" s="22" t="str">
        <f aca="false">IF('Class Responses'!$B18="","",IF(UPPER(TRIM('Class Responses'!V18))=UPPER(TRIM('Answer Key'!$B$23)),1,0))</f>
        <v/>
      </c>
      <c r="W18" s="22" t="str">
        <f aca="false">IF('Class Responses'!$B18="","",IF(UPPER(TRIM('Class Responses'!W18))=UPPER(TRIM('Answer Key'!$B$24)),1,0))</f>
        <v/>
      </c>
      <c r="X18" s="22" t="str">
        <f aca="false">IF('Class Responses'!$B18="","",IF(UPPER(TRIM('Class Responses'!X18))=UPPER(TRIM('Answer Key'!$B$25)),1,0))</f>
        <v/>
      </c>
      <c r="Y18" s="22" t="str">
        <f aca="false">IF('Class Responses'!$B18="","",IF(UPPER(TRIM('Class Responses'!Y18))=UPPER(TRIM('Answer Key'!$B$26)),1,0))</f>
        <v/>
      </c>
      <c r="Z18" s="22" t="str">
        <f aca="false">IF('Class Responses'!$B18="","",IF(UPPER(TRIM('Class Responses'!Z18))=UPPER(TRIM('Answer Key'!$B$27)),1,0))</f>
        <v/>
      </c>
      <c r="AA18" s="22" t="str">
        <f aca="false">IF('Class Responses'!$B18="","",IF(UPPER(TRIM('Class Responses'!AA18))=UPPER(TRIM('Answer Key'!$B$28)),1,0))</f>
        <v/>
      </c>
      <c r="AB18" s="22" t="str">
        <f aca="false">IF('Class Responses'!$B18="","",IF(UPPER(TRIM('Class Responses'!AB18))=UPPER(TRIM('Answer Key'!$B$29)),1,0))</f>
        <v/>
      </c>
      <c r="AC18" s="22" t="str">
        <f aca="false">IF('Class Responses'!$B18="","",IF(UPPER(TRIM('Class Responses'!AC18))=UPPER(TRIM('Answer Key'!$B$30)),1,0))</f>
        <v/>
      </c>
      <c r="AD18" s="22" t="str">
        <f aca="false">IF('Class Responses'!$B18="","",IF(UPPER(TRIM('Class Responses'!AD18))=UPPER(TRIM('Answer Key'!$B$31)),1,0))</f>
        <v/>
      </c>
      <c r="AE18" s="22" t="str">
        <f aca="false">IF('Class Responses'!$B18="","",IF(UPPER(TRIM('Class Responses'!AE18))=UPPER(TRIM('Answer Key'!$B$32)),1,0))</f>
        <v/>
      </c>
      <c r="AF18" s="22" t="str">
        <f aca="false">IF('Class Responses'!$B18="","",IF(UPPER(TRIM('Class Responses'!AF18))=UPPER(TRIM('Answer Key'!$B$33)),1,0))</f>
        <v/>
      </c>
      <c r="AG18" s="22" t="str">
        <f aca="false">IF('Class Responses'!$B18="","",IF('Class Responses'!AG18=1,1,0))</f>
        <v/>
      </c>
      <c r="AH18" s="22" t="str">
        <f aca="false">IF('Class Responses'!$B18="","",IF('Class Responses'!AH18=1,1,0))</f>
        <v/>
      </c>
      <c r="AI18" s="22" t="str">
        <f aca="false">IF('Class Responses'!$B18="","",IF('Class Responses'!AI18=1,1,0))</f>
        <v/>
      </c>
      <c r="AJ18" s="22" t="str">
        <f aca="false">IF('Class Responses'!$B18="","",IF('Class Responses'!AJ18=1,1,0))</f>
        <v/>
      </c>
      <c r="AK18" s="22" t="str">
        <f aca="false">IF('Class Responses'!$B18="","",IF('Class Responses'!AK18=1,1,0))</f>
        <v/>
      </c>
      <c r="AL18" s="22" t="str">
        <f aca="false">IF('Class Responses'!$B18="","",IF('Class Responses'!AL18=1,1,0))</f>
        <v/>
      </c>
      <c r="AM18" s="22" t="str">
        <f aca="false">IF('Class Responses'!$B18="","",IF('Class Responses'!AM18=1,1,0))</f>
        <v/>
      </c>
      <c r="AN18" s="22" t="str">
        <f aca="false">IF('Class Responses'!$B18="","",IF('Class Responses'!AN18=1,1,0))</f>
        <v/>
      </c>
      <c r="AO18" s="22" t="str">
        <f aca="false">IF('Class Responses'!$B18="","",IF('Class Responses'!AO18=1,1,0))</f>
        <v/>
      </c>
      <c r="AP18" s="22" t="str">
        <f aca="false">IF('Class Responses'!$B18="","",IF('Class Responses'!AP18=1,1,0))</f>
        <v/>
      </c>
    </row>
    <row r="19" customFormat="false" ht="15" hidden="false" customHeight="false" outlineLevel="0" collapsed="false">
      <c r="A19" s="32" t="n">
        <f aca="false">'Class Responses'!A19</f>
        <v>16</v>
      </c>
      <c r="B19" s="21" t="n">
        <f aca="false">'Class Responses'!B19</f>
        <v>0</v>
      </c>
      <c r="C19" s="22" t="str">
        <f aca="false">IF('Class Responses'!$B19="","",IF(UPPER(TRIM('Class Responses'!C19))=UPPER(TRIM('Answer Key'!$B$4)),1,0))</f>
        <v/>
      </c>
      <c r="D19" s="22" t="str">
        <f aca="false">IF('Class Responses'!$B19="","",IF(UPPER(TRIM('Class Responses'!D19))=UPPER(TRIM('Answer Key'!$B$5)),1,0))</f>
        <v/>
      </c>
      <c r="E19" s="22" t="str">
        <f aca="false">IF('Class Responses'!$B19="","",IF(UPPER(TRIM('Class Responses'!E19))=UPPER(TRIM('Answer Key'!$B$6)),1,0))</f>
        <v/>
      </c>
      <c r="F19" s="22" t="str">
        <f aca="false">IF('Class Responses'!$B19="","",IF(UPPER(TRIM('Class Responses'!F19))=UPPER(TRIM('Answer Key'!$B$7)),1,0))</f>
        <v/>
      </c>
      <c r="G19" s="22" t="str">
        <f aca="false">IF('Class Responses'!$B19="","",IF(UPPER(TRIM('Class Responses'!G19))=UPPER(TRIM('Answer Key'!$B$8)),1,0))</f>
        <v/>
      </c>
      <c r="H19" s="22" t="str">
        <f aca="false">IF('Class Responses'!$B19="","",IF(UPPER(TRIM('Class Responses'!H19))=UPPER(TRIM('Answer Key'!$B$9)),1,0))</f>
        <v/>
      </c>
      <c r="I19" s="22" t="str">
        <f aca="false">IF('Class Responses'!$B19="","",IF(UPPER(TRIM('Class Responses'!I19))=UPPER(TRIM('Answer Key'!$B$10)),1,0))</f>
        <v/>
      </c>
      <c r="J19" s="22" t="str">
        <f aca="false">IF('Class Responses'!$B19="","",IF(UPPER(TRIM('Class Responses'!J19))=UPPER(TRIM('Answer Key'!$B$11)),1,0))</f>
        <v/>
      </c>
      <c r="K19" s="22" t="str">
        <f aca="false">IF('Class Responses'!$B19="","",IF(UPPER(TRIM('Class Responses'!K19))=UPPER(TRIM('Answer Key'!$B$12)),1,0))</f>
        <v/>
      </c>
      <c r="L19" s="22" t="str">
        <f aca="false">IF('Class Responses'!$B19="","",IF(UPPER(TRIM('Class Responses'!L19))=UPPER(TRIM('Answer Key'!$B$13)),1,0))</f>
        <v/>
      </c>
      <c r="M19" s="22" t="str">
        <f aca="false">IF('Class Responses'!$B19="","",IF(UPPER(TRIM('Class Responses'!M19))=UPPER(TRIM('Answer Key'!$B$14)),1,0))</f>
        <v/>
      </c>
      <c r="N19" s="22" t="str">
        <f aca="false">IF('Class Responses'!$B19="","",IF(UPPER(TRIM('Class Responses'!N19))=UPPER(TRIM('Answer Key'!$B$15)),1,0))</f>
        <v/>
      </c>
      <c r="O19" s="22" t="str">
        <f aca="false">IF('Class Responses'!$B19="","",IF(UPPER(TRIM('Class Responses'!O19))=UPPER(TRIM('Answer Key'!$B$16)),1,0))</f>
        <v/>
      </c>
      <c r="P19" s="22" t="str">
        <f aca="false">IF('Class Responses'!$B19="","",IF(UPPER(TRIM('Class Responses'!P19))=UPPER(TRIM('Answer Key'!$B$17)),1,0))</f>
        <v/>
      </c>
      <c r="Q19" s="22" t="str">
        <f aca="false">IF('Class Responses'!$B19="","",IF(UPPER(TRIM('Class Responses'!Q19))=UPPER(TRIM('Answer Key'!$B$18)),1,0))</f>
        <v/>
      </c>
      <c r="R19" s="22" t="str">
        <f aca="false">IF('Class Responses'!$B19="","",IF(UPPER(TRIM('Class Responses'!R19))=UPPER(TRIM('Answer Key'!$B$19)),1,0))</f>
        <v/>
      </c>
      <c r="S19" s="22" t="str">
        <f aca="false">IF('Class Responses'!$B19="","",IF(UPPER(TRIM('Class Responses'!S19))=UPPER(TRIM('Answer Key'!$B$20)),1,0))</f>
        <v/>
      </c>
      <c r="T19" s="22" t="str">
        <f aca="false">IF('Class Responses'!$B19="","",IF(UPPER(TRIM('Class Responses'!T19))=UPPER(TRIM('Answer Key'!$B$21)),1,0))</f>
        <v/>
      </c>
      <c r="U19" s="22" t="str">
        <f aca="false">IF('Class Responses'!$B19="","",IF(UPPER(TRIM('Class Responses'!U19))=UPPER(TRIM('Answer Key'!$B$22)),1,0))</f>
        <v/>
      </c>
      <c r="V19" s="22" t="str">
        <f aca="false">IF('Class Responses'!$B19="","",IF(UPPER(TRIM('Class Responses'!V19))=UPPER(TRIM('Answer Key'!$B$23)),1,0))</f>
        <v/>
      </c>
      <c r="W19" s="22" t="str">
        <f aca="false">IF('Class Responses'!$B19="","",IF(UPPER(TRIM('Class Responses'!W19))=UPPER(TRIM('Answer Key'!$B$24)),1,0))</f>
        <v/>
      </c>
      <c r="X19" s="22" t="str">
        <f aca="false">IF('Class Responses'!$B19="","",IF(UPPER(TRIM('Class Responses'!X19))=UPPER(TRIM('Answer Key'!$B$25)),1,0))</f>
        <v/>
      </c>
      <c r="Y19" s="22" t="str">
        <f aca="false">IF('Class Responses'!$B19="","",IF(UPPER(TRIM('Class Responses'!Y19))=UPPER(TRIM('Answer Key'!$B$26)),1,0))</f>
        <v/>
      </c>
      <c r="Z19" s="22" t="str">
        <f aca="false">IF('Class Responses'!$B19="","",IF(UPPER(TRIM('Class Responses'!Z19))=UPPER(TRIM('Answer Key'!$B$27)),1,0))</f>
        <v/>
      </c>
      <c r="AA19" s="22" t="str">
        <f aca="false">IF('Class Responses'!$B19="","",IF(UPPER(TRIM('Class Responses'!AA19))=UPPER(TRIM('Answer Key'!$B$28)),1,0))</f>
        <v/>
      </c>
      <c r="AB19" s="22" t="str">
        <f aca="false">IF('Class Responses'!$B19="","",IF(UPPER(TRIM('Class Responses'!AB19))=UPPER(TRIM('Answer Key'!$B$29)),1,0))</f>
        <v/>
      </c>
      <c r="AC19" s="22" t="str">
        <f aca="false">IF('Class Responses'!$B19="","",IF(UPPER(TRIM('Class Responses'!AC19))=UPPER(TRIM('Answer Key'!$B$30)),1,0))</f>
        <v/>
      </c>
      <c r="AD19" s="22" t="str">
        <f aca="false">IF('Class Responses'!$B19="","",IF(UPPER(TRIM('Class Responses'!AD19))=UPPER(TRIM('Answer Key'!$B$31)),1,0))</f>
        <v/>
      </c>
      <c r="AE19" s="22" t="str">
        <f aca="false">IF('Class Responses'!$B19="","",IF(UPPER(TRIM('Class Responses'!AE19))=UPPER(TRIM('Answer Key'!$B$32)),1,0))</f>
        <v/>
      </c>
      <c r="AF19" s="22" t="str">
        <f aca="false">IF('Class Responses'!$B19="","",IF(UPPER(TRIM('Class Responses'!AF19))=UPPER(TRIM('Answer Key'!$B$33)),1,0))</f>
        <v/>
      </c>
      <c r="AG19" s="22" t="str">
        <f aca="false">IF('Class Responses'!$B19="","",IF('Class Responses'!AG19=1,1,0))</f>
        <v/>
      </c>
      <c r="AH19" s="22" t="str">
        <f aca="false">IF('Class Responses'!$B19="","",IF('Class Responses'!AH19=1,1,0))</f>
        <v/>
      </c>
      <c r="AI19" s="22" t="str">
        <f aca="false">IF('Class Responses'!$B19="","",IF('Class Responses'!AI19=1,1,0))</f>
        <v/>
      </c>
      <c r="AJ19" s="22" t="str">
        <f aca="false">IF('Class Responses'!$B19="","",IF('Class Responses'!AJ19=1,1,0))</f>
        <v/>
      </c>
      <c r="AK19" s="22" t="str">
        <f aca="false">IF('Class Responses'!$B19="","",IF('Class Responses'!AK19=1,1,0))</f>
        <v/>
      </c>
      <c r="AL19" s="22" t="str">
        <f aca="false">IF('Class Responses'!$B19="","",IF('Class Responses'!AL19=1,1,0))</f>
        <v/>
      </c>
      <c r="AM19" s="22" t="str">
        <f aca="false">IF('Class Responses'!$B19="","",IF('Class Responses'!AM19=1,1,0))</f>
        <v/>
      </c>
      <c r="AN19" s="22" t="str">
        <f aca="false">IF('Class Responses'!$B19="","",IF('Class Responses'!AN19=1,1,0))</f>
        <v/>
      </c>
      <c r="AO19" s="22" t="str">
        <f aca="false">IF('Class Responses'!$B19="","",IF('Class Responses'!AO19=1,1,0))</f>
        <v/>
      </c>
      <c r="AP19" s="22" t="str">
        <f aca="false">IF('Class Responses'!$B19="","",IF('Class Responses'!AP19=1,1,0))</f>
        <v/>
      </c>
    </row>
    <row r="20" customFormat="false" ht="15" hidden="false" customHeight="false" outlineLevel="0" collapsed="false">
      <c r="A20" s="32" t="n">
        <f aca="false">'Class Responses'!A20</f>
        <v>17</v>
      </c>
      <c r="B20" s="21" t="n">
        <f aca="false">'Class Responses'!B20</f>
        <v>0</v>
      </c>
      <c r="C20" s="22" t="str">
        <f aca="false">IF('Class Responses'!$B20="","",IF(UPPER(TRIM('Class Responses'!C20))=UPPER(TRIM('Answer Key'!$B$4)),1,0))</f>
        <v/>
      </c>
      <c r="D20" s="22" t="str">
        <f aca="false">IF('Class Responses'!$B20="","",IF(UPPER(TRIM('Class Responses'!D20))=UPPER(TRIM('Answer Key'!$B$5)),1,0))</f>
        <v/>
      </c>
      <c r="E20" s="22" t="str">
        <f aca="false">IF('Class Responses'!$B20="","",IF(UPPER(TRIM('Class Responses'!E20))=UPPER(TRIM('Answer Key'!$B$6)),1,0))</f>
        <v/>
      </c>
      <c r="F20" s="22" t="str">
        <f aca="false">IF('Class Responses'!$B20="","",IF(UPPER(TRIM('Class Responses'!F20))=UPPER(TRIM('Answer Key'!$B$7)),1,0))</f>
        <v/>
      </c>
      <c r="G20" s="22" t="str">
        <f aca="false">IF('Class Responses'!$B20="","",IF(UPPER(TRIM('Class Responses'!G20))=UPPER(TRIM('Answer Key'!$B$8)),1,0))</f>
        <v/>
      </c>
      <c r="H20" s="22" t="str">
        <f aca="false">IF('Class Responses'!$B20="","",IF(UPPER(TRIM('Class Responses'!H20))=UPPER(TRIM('Answer Key'!$B$9)),1,0))</f>
        <v/>
      </c>
      <c r="I20" s="22" t="str">
        <f aca="false">IF('Class Responses'!$B20="","",IF(UPPER(TRIM('Class Responses'!I20))=UPPER(TRIM('Answer Key'!$B$10)),1,0))</f>
        <v/>
      </c>
      <c r="J20" s="22" t="str">
        <f aca="false">IF('Class Responses'!$B20="","",IF(UPPER(TRIM('Class Responses'!J20))=UPPER(TRIM('Answer Key'!$B$11)),1,0))</f>
        <v/>
      </c>
      <c r="K20" s="22" t="str">
        <f aca="false">IF('Class Responses'!$B20="","",IF(UPPER(TRIM('Class Responses'!K20))=UPPER(TRIM('Answer Key'!$B$12)),1,0))</f>
        <v/>
      </c>
      <c r="L20" s="22" t="str">
        <f aca="false">IF('Class Responses'!$B20="","",IF(UPPER(TRIM('Class Responses'!L20))=UPPER(TRIM('Answer Key'!$B$13)),1,0))</f>
        <v/>
      </c>
      <c r="M20" s="22" t="str">
        <f aca="false">IF('Class Responses'!$B20="","",IF(UPPER(TRIM('Class Responses'!M20))=UPPER(TRIM('Answer Key'!$B$14)),1,0))</f>
        <v/>
      </c>
      <c r="N20" s="22" t="str">
        <f aca="false">IF('Class Responses'!$B20="","",IF(UPPER(TRIM('Class Responses'!N20))=UPPER(TRIM('Answer Key'!$B$15)),1,0))</f>
        <v/>
      </c>
      <c r="O20" s="22" t="str">
        <f aca="false">IF('Class Responses'!$B20="","",IF(UPPER(TRIM('Class Responses'!O20))=UPPER(TRIM('Answer Key'!$B$16)),1,0))</f>
        <v/>
      </c>
      <c r="P20" s="22" t="str">
        <f aca="false">IF('Class Responses'!$B20="","",IF(UPPER(TRIM('Class Responses'!P20))=UPPER(TRIM('Answer Key'!$B$17)),1,0))</f>
        <v/>
      </c>
      <c r="Q20" s="22" t="str">
        <f aca="false">IF('Class Responses'!$B20="","",IF(UPPER(TRIM('Class Responses'!Q20))=UPPER(TRIM('Answer Key'!$B$18)),1,0))</f>
        <v/>
      </c>
      <c r="R20" s="22" t="str">
        <f aca="false">IF('Class Responses'!$B20="","",IF(UPPER(TRIM('Class Responses'!R20))=UPPER(TRIM('Answer Key'!$B$19)),1,0))</f>
        <v/>
      </c>
      <c r="S20" s="22" t="str">
        <f aca="false">IF('Class Responses'!$B20="","",IF(UPPER(TRIM('Class Responses'!S20))=UPPER(TRIM('Answer Key'!$B$20)),1,0))</f>
        <v/>
      </c>
      <c r="T20" s="22" t="str">
        <f aca="false">IF('Class Responses'!$B20="","",IF(UPPER(TRIM('Class Responses'!T20))=UPPER(TRIM('Answer Key'!$B$21)),1,0))</f>
        <v/>
      </c>
      <c r="U20" s="22" t="str">
        <f aca="false">IF('Class Responses'!$B20="","",IF(UPPER(TRIM('Class Responses'!U20))=UPPER(TRIM('Answer Key'!$B$22)),1,0))</f>
        <v/>
      </c>
      <c r="V20" s="22" t="str">
        <f aca="false">IF('Class Responses'!$B20="","",IF(UPPER(TRIM('Class Responses'!V20))=UPPER(TRIM('Answer Key'!$B$23)),1,0))</f>
        <v/>
      </c>
      <c r="W20" s="22" t="str">
        <f aca="false">IF('Class Responses'!$B20="","",IF(UPPER(TRIM('Class Responses'!W20))=UPPER(TRIM('Answer Key'!$B$24)),1,0))</f>
        <v/>
      </c>
      <c r="X20" s="22" t="str">
        <f aca="false">IF('Class Responses'!$B20="","",IF(UPPER(TRIM('Class Responses'!X20))=UPPER(TRIM('Answer Key'!$B$25)),1,0))</f>
        <v/>
      </c>
      <c r="Y20" s="22" t="str">
        <f aca="false">IF('Class Responses'!$B20="","",IF(UPPER(TRIM('Class Responses'!Y20))=UPPER(TRIM('Answer Key'!$B$26)),1,0))</f>
        <v/>
      </c>
      <c r="Z20" s="22" t="str">
        <f aca="false">IF('Class Responses'!$B20="","",IF(UPPER(TRIM('Class Responses'!Z20))=UPPER(TRIM('Answer Key'!$B$27)),1,0))</f>
        <v/>
      </c>
      <c r="AA20" s="22" t="str">
        <f aca="false">IF('Class Responses'!$B20="","",IF(UPPER(TRIM('Class Responses'!AA20))=UPPER(TRIM('Answer Key'!$B$28)),1,0))</f>
        <v/>
      </c>
      <c r="AB20" s="22" t="str">
        <f aca="false">IF('Class Responses'!$B20="","",IF(UPPER(TRIM('Class Responses'!AB20))=UPPER(TRIM('Answer Key'!$B$29)),1,0))</f>
        <v/>
      </c>
      <c r="AC20" s="22" t="str">
        <f aca="false">IF('Class Responses'!$B20="","",IF(UPPER(TRIM('Class Responses'!AC20))=UPPER(TRIM('Answer Key'!$B$30)),1,0))</f>
        <v/>
      </c>
      <c r="AD20" s="22" t="str">
        <f aca="false">IF('Class Responses'!$B20="","",IF(UPPER(TRIM('Class Responses'!AD20))=UPPER(TRIM('Answer Key'!$B$31)),1,0))</f>
        <v/>
      </c>
      <c r="AE20" s="22" t="str">
        <f aca="false">IF('Class Responses'!$B20="","",IF(UPPER(TRIM('Class Responses'!AE20))=UPPER(TRIM('Answer Key'!$B$32)),1,0))</f>
        <v/>
      </c>
      <c r="AF20" s="22" t="str">
        <f aca="false">IF('Class Responses'!$B20="","",IF(UPPER(TRIM('Class Responses'!AF20))=UPPER(TRIM('Answer Key'!$B$33)),1,0))</f>
        <v/>
      </c>
      <c r="AG20" s="22" t="str">
        <f aca="false">IF('Class Responses'!$B20="","",IF('Class Responses'!AG20=1,1,0))</f>
        <v/>
      </c>
      <c r="AH20" s="22" t="str">
        <f aca="false">IF('Class Responses'!$B20="","",IF('Class Responses'!AH20=1,1,0))</f>
        <v/>
      </c>
      <c r="AI20" s="22" t="str">
        <f aca="false">IF('Class Responses'!$B20="","",IF('Class Responses'!AI20=1,1,0))</f>
        <v/>
      </c>
      <c r="AJ20" s="22" t="str">
        <f aca="false">IF('Class Responses'!$B20="","",IF('Class Responses'!AJ20=1,1,0))</f>
        <v/>
      </c>
      <c r="AK20" s="22" t="str">
        <f aca="false">IF('Class Responses'!$B20="","",IF('Class Responses'!AK20=1,1,0))</f>
        <v/>
      </c>
      <c r="AL20" s="22" t="str">
        <f aca="false">IF('Class Responses'!$B20="","",IF('Class Responses'!AL20=1,1,0))</f>
        <v/>
      </c>
      <c r="AM20" s="22" t="str">
        <f aca="false">IF('Class Responses'!$B20="","",IF('Class Responses'!AM20=1,1,0))</f>
        <v/>
      </c>
      <c r="AN20" s="22" t="str">
        <f aca="false">IF('Class Responses'!$B20="","",IF('Class Responses'!AN20=1,1,0))</f>
        <v/>
      </c>
      <c r="AO20" s="22" t="str">
        <f aca="false">IF('Class Responses'!$B20="","",IF('Class Responses'!AO20=1,1,0))</f>
        <v/>
      </c>
      <c r="AP20" s="22" t="str">
        <f aca="false">IF('Class Responses'!$B20="","",IF('Class Responses'!AP20=1,1,0))</f>
        <v/>
      </c>
    </row>
    <row r="21" customFormat="false" ht="15" hidden="false" customHeight="false" outlineLevel="0" collapsed="false">
      <c r="A21" s="32" t="n">
        <f aca="false">'Class Responses'!A21</f>
        <v>18</v>
      </c>
      <c r="B21" s="21" t="n">
        <f aca="false">'Class Responses'!B21</f>
        <v>0</v>
      </c>
      <c r="C21" s="22" t="str">
        <f aca="false">IF('Class Responses'!$B21="","",IF(UPPER(TRIM('Class Responses'!C21))=UPPER(TRIM('Answer Key'!$B$4)),1,0))</f>
        <v/>
      </c>
      <c r="D21" s="22" t="str">
        <f aca="false">IF('Class Responses'!$B21="","",IF(UPPER(TRIM('Class Responses'!D21))=UPPER(TRIM('Answer Key'!$B$5)),1,0))</f>
        <v/>
      </c>
      <c r="E21" s="22" t="str">
        <f aca="false">IF('Class Responses'!$B21="","",IF(UPPER(TRIM('Class Responses'!E21))=UPPER(TRIM('Answer Key'!$B$6)),1,0))</f>
        <v/>
      </c>
      <c r="F21" s="22" t="str">
        <f aca="false">IF('Class Responses'!$B21="","",IF(UPPER(TRIM('Class Responses'!F21))=UPPER(TRIM('Answer Key'!$B$7)),1,0))</f>
        <v/>
      </c>
      <c r="G21" s="22" t="str">
        <f aca="false">IF('Class Responses'!$B21="","",IF(UPPER(TRIM('Class Responses'!G21))=UPPER(TRIM('Answer Key'!$B$8)),1,0))</f>
        <v/>
      </c>
      <c r="H21" s="22" t="str">
        <f aca="false">IF('Class Responses'!$B21="","",IF(UPPER(TRIM('Class Responses'!H21))=UPPER(TRIM('Answer Key'!$B$9)),1,0))</f>
        <v/>
      </c>
      <c r="I21" s="22" t="str">
        <f aca="false">IF('Class Responses'!$B21="","",IF(UPPER(TRIM('Class Responses'!I21))=UPPER(TRIM('Answer Key'!$B$10)),1,0))</f>
        <v/>
      </c>
      <c r="J21" s="22" t="str">
        <f aca="false">IF('Class Responses'!$B21="","",IF(UPPER(TRIM('Class Responses'!J21))=UPPER(TRIM('Answer Key'!$B$11)),1,0))</f>
        <v/>
      </c>
      <c r="K21" s="22" t="str">
        <f aca="false">IF('Class Responses'!$B21="","",IF(UPPER(TRIM('Class Responses'!K21))=UPPER(TRIM('Answer Key'!$B$12)),1,0))</f>
        <v/>
      </c>
      <c r="L21" s="22" t="str">
        <f aca="false">IF('Class Responses'!$B21="","",IF(UPPER(TRIM('Class Responses'!L21))=UPPER(TRIM('Answer Key'!$B$13)),1,0))</f>
        <v/>
      </c>
      <c r="M21" s="22" t="str">
        <f aca="false">IF('Class Responses'!$B21="","",IF(UPPER(TRIM('Class Responses'!M21))=UPPER(TRIM('Answer Key'!$B$14)),1,0))</f>
        <v/>
      </c>
      <c r="N21" s="22" t="str">
        <f aca="false">IF('Class Responses'!$B21="","",IF(UPPER(TRIM('Class Responses'!N21))=UPPER(TRIM('Answer Key'!$B$15)),1,0))</f>
        <v/>
      </c>
      <c r="O21" s="22" t="str">
        <f aca="false">IF('Class Responses'!$B21="","",IF(UPPER(TRIM('Class Responses'!O21))=UPPER(TRIM('Answer Key'!$B$16)),1,0))</f>
        <v/>
      </c>
      <c r="P21" s="22" t="str">
        <f aca="false">IF('Class Responses'!$B21="","",IF(UPPER(TRIM('Class Responses'!P21))=UPPER(TRIM('Answer Key'!$B$17)),1,0))</f>
        <v/>
      </c>
      <c r="Q21" s="22" t="str">
        <f aca="false">IF('Class Responses'!$B21="","",IF(UPPER(TRIM('Class Responses'!Q21))=UPPER(TRIM('Answer Key'!$B$18)),1,0))</f>
        <v/>
      </c>
      <c r="R21" s="22" t="str">
        <f aca="false">IF('Class Responses'!$B21="","",IF(UPPER(TRIM('Class Responses'!R21))=UPPER(TRIM('Answer Key'!$B$19)),1,0))</f>
        <v/>
      </c>
      <c r="S21" s="22" t="str">
        <f aca="false">IF('Class Responses'!$B21="","",IF(UPPER(TRIM('Class Responses'!S21))=UPPER(TRIM('Answer Key'!$B$20)),1,0))</f>
        <v/>
      </c>
      <c r="T21" s="22" t="str">
        <f aca="false">IF('Class Responses'!$B21="","",IF(UPPER(TRIM('Class Responses'!T21))=UPPER(TRIM('Answer Key'!$B$21)),1,0))</f>
        <v/>
      </c>
      <c r="U21" s="22" t="str">
        <f aca="false">IF('Class Responses'!$B21="","",IF(UPPER(TRIM('Class Responses'!U21))=UPPER(TRIM('Answer Key'!$B$22)),1,0))</f>
        <v/>
      </c>
      <c r="V21" s="22" t="str">
        <f aca="false">IF('Class Responses'!$B21="","",IF(UPPER(TRIM('Class Responses'!V21))=UPPER(TRIM('Answer Key'!$B$23)),1,0))</f>
        <v/>
      </c>
      <c r="W21" s="22" t="str">
        <f aca="false">IF('Class Responses'!$B21="","",IF(UPPER(TRIM('Class Responses'!W21))=UPPER(TRIM('Answer Key'!$B$24)),1,0))</f>
        <v/>
      </c>
      <c r="X21" s="22" t="str">
        <f aca="false">IF('Class Responses'!$B21="","",IF(UPPER(TRIM('Class Responses'!X21))=UPPER(TRIM('Answer Key'!$B$25)),1,0))</f>
        <v/>
      </c>
      <c r="Y21" s="22" t="str">
        <f aca="false">IF('Class Responses'!$B21="","",IF(UPPER(TRIM('Class Responses'!Y21))=UPPER(TRIM('Answer Key'!$B$26)),1,0))</f>
        <v/>
      </c>
      <c r="Z21" s="22" t="str">
        <f aca="false">IF('Class Responses'!$B21="","",IF(UPPER(TRIM('Class Responses'!Z21))=UPPER(TRIM('Answer Key'!$B$27)),1,0))</f>
        <v/>
      </c>
      <c r="AA21" s="22" t="str">
        <f aca="false">IF('Class Responses'!$B21="","",IF(UPPER(TRIM('Class Responses'!AA21))=UPPER(TRIM('Answer Key'!$B$28)),1,0))</f>
        <v/>
      </c>
      <c r="AB21" s="22" t="str">
        <f aca="false">IF('Class Responses'!$B21="","",IF(UPPER(TRIM('Class Responses'!AB21))=UPPER(TRIM('Answer Key'!$B$29)),1,0))</f>
        <v/>
      </c>
      <c r="AC21" s="22" t="str">
        <f aca="false">IF('Class Responses'!$B21="","",IF(UPPER(TRIM('Class Responses'!AC21))=UPPER(TRIM('Answer Key'!$B$30)),1,0))</f>
        <v/>
      </c>
      <c r="AD21" s="22" t="str">
        <f aca="false">IF('Class Responses'!$B21="","",IF(UPPER(TRIM('Class Responses'!AD21))=UPPER(TRIM('Answer Key'!$B$31)),1,0))</f>
        <v/>
      </c>
      <c r="AE21" s="22" t="str">
        <f aca="false">IF('Class Responses'!$B21="","",IF(UPPER(TRIM('Class Responses'!AE21))=UPPER(TRIM('Answer Key'!$B$32)),1,0))</f>
        <v/>
      </c>
      <c r="AF21" s="22" t="str">
        <f aca="false">IF('Class Responses'!$B21="","",IF(UPPER(TRIM('Class Responses'!AF21))=UPPER(TRIM('Answer Key'!$B$33)),1,0))</f>
        <v/>
      </c>
      <c r="AG21" s="22" t="str">
        <f aca="false">IF('Class Responses'!$B21="","",IF('Class Responses'!AG21=1,1,0))</f>
        <v/>
      </c>
      <c r="AH21" s="22" t="str">
        <f aca="false">IF('Class Responses'!$B21="","",IF('Class Responses'!AH21=1,1,0))</f>
        <v/>
      </c>
      <c r="AI21" s="22" t="str">
        <f aca="false">IF('Class Responses'!$B21="","",IF('Class Responses'!AI21=1,1,0))</f>
        <v/>
      </c>
      <c r="AJ21" s="22" t="str">
        <f aca="false">IF('Class Responses'!$B21="","",IF('Class Responses'!AJ21=1,1,0))</f>
        <v/>
      </c>
      <c r="AK21" s="22" t="str">
        <f aca="false">IF('Class Responses'!$B21="","",IF('Class Responses'!AK21=1,1,0))</f>
        <v/>
      </c>
      <c r="AL21" s="22" t="str">
        <f aca="false">IF('Class Responses'!$B21="","",IF('Class Responses'!AL21=1,1,0))</f>
        <v/>
      </c>
      <c r="AM21" s="22" t="str">
        <f aca="false">IF('Class Responses'!$B21="","",IF('Class Responses'!AM21=1,1,0))</f>
        <v/>
      </c>
      <c r="AN21" s="22" t="str">
        <f aca="false">IF('Class Responses'!$B21="","",IF('Class Responses'!AN21=1,1,0))</f>
        <v/>
      </c>
      <c r="AO21" s="22" t="str">
        <f aca="false">IF('Class Responses'!$B21="","",IF('Class Responses'!AO21=1,1,0))</f>
        <v/>
      </c>
      <c r="AP21" s="22" t="str">
        <f aca="false">IF('Class Responses'!$B21="","",IF('Class Responses'!AP21=1,1,0))</f>
        <v/>
      </c>
    </row>
    <row r="22" customFormat="false" ht="15" hidden="false" customHeight="false" outlineLevel="0" collapsed="false">
      <c r="A22" s="32" t="n">
        <f aca="false">'Class Responses'!A22</f>
        <v>19</v>
      </c>
      <c r="B22" s="21" t="n">
        <f aca="false">'Class Responses'!B22</f>
        <v>0</v>
      </c>
      <c r="C22" s="22" t="str">
        <f aca="false">IF('Class Responses'!$B22="","",IF(UPPER(TRIM('Class Responses'!C22))=UPPER(TRIM('Answer Key'!$B$4)),1,0))</f>
        <v/>
      </c>
      <c r="D22" s="22" t="str">
        <f aca="false">IF('Class Responses'!$B22="","",IF(UPPER(TRIM('Class Responses'!D22))=UPPER(TRIM('Answer Key'!$B$5)),1,0))</f>
        <v/>
      </c>
      <c r="E22" s="22" t="str">
        <f aca="false">IF('Class Responses'!$B22="","",IF(UPPER(TRIM('Class Responses'!E22))=UPPER(TRIM('Answer Key'!$B$6)),1,0))</f>
        <v/>
      </c>
      <c r="F22" s="22" t="str">
        <f aca="false">IF('Class Responses'!$B22="","",IF(UPPER(TRIM('Class Responses'!F22))=UPPER(TRIM('Answer Key'!$B$7)),1,0))</f>
        <v/>
      </c>
      <c r="G22" s="22" t="str">
        <f aca="false">IF('Class Responses'!$B22="","",IF(UPPER(TRIM('Class Responses'!G22))=UPPER(TRIM('Answer Key'!$B$8)),1,0))</f>
        <v/>
      </c>
      <c r="H22" s="22" t="str">
        <f aca="false">IF('Class Responses'!$B22="","",IF(UPPER(TRIM('Class Responses'!H22))=UPPER(TRIM('Answer Key'!$B$9)),1,0))</f>
        <v/>
      </c>
      <c r="I22" s="22" t="str">
        <f aca="false">IF('Class Responses'!$B22="","",IF(UPPER(TRIM('Class Responses'!I22))=UPPER(TRIM('Answer Key'!$B$10)),1,0))</f>
        <v/>
      </c>
      <c r="J22" s="22" t="str">
        <f aca="false">IF('Class Responses'!$B22="","",IF(UPPER(TRIM('Class Responses'!J22))=UPPER(TRIM('Answer Key'!$B$11)),1,0))</f>
        <v/>
      </c>
      <c r="K22" s="22" t="str">
        <f aca="false">IF('Class Responses'!$B22="","",IF(UPPER(TRIM('Class Responses'!K22))=UPPER(TRIM('Answer Key'!$B$12)),1,0))</f>
        <v/>
      </c>
      <c r="L22" s="22" t="str">
        <f aca="false">IF('Class Responses'!$B22="","",IF(UPPER(TRIM('Class Responses'!L22))=UPPER(TRIM('Answer Key'!$B$13)),1,0))</f>
        <v/>
      </c>
      <c r="M22" s="22" t="str">
        <f aca="false">IF('Class Responses'!$B22="","",IF(UPPER(TRIM('Class Responses'!M22))=UPPER(TRIM('Answer Key'!$B$14)),1,0))</f>
        <v/>
      </c>
      <c r="N22" s="22" t="str">
        <f aca="false">IF('Class Responses'!$B22="","",IF(UPPER(TRIM('Class Responses'!N22))=UPPER(TRIM('Answer Key'!$B$15)),1,0))</f>
        <v/>
      </c>
      <c r="O22" s="22" t="str">
        <f aca="false">IF('Class Responses'!$B22="","",IF(UPPER(TRIM('Class Responses'!O22))=UPPER(TRIM('Answer Key'!$B$16)),1,0))</f>
        <v/>
      </c>
      <c r="P22" s="22" t="str">
        <f aca="false">IF('Class Responses'!$B22="","",IF(UPPER(TRIM('Class Responses'!P22))=UPPER(TRIM('Answer Key'!$B$17)),1,0))</f>
        <v/>
      </c>
      <c r="Q22" s="22" t="str">
        <f aca="false">IF('Class Responses'!$B22="","",IF(UPPER(TRIM('Class Responses'!Q22))=UPPER(TRIM('Answer Key'!$B$18)),1,0))</f>
        <v/>
      </c>
      <c r="R22" s="22" t="str">
        <f aca="false">IF('Class Responses'!$B22="","",IF(UPPER(TRIM('Class Responses'!R22))=UPPER(TRIM('Answer Key'!$B$19)),1,0))</f>
        <v/>
      </c>
      <c r="S22" s="22" t="str">
        <f aca="false">IF('Class Responses'!$B22="","",IF(UPPER(TRIM('Class Responses'!S22))=UPPER(TRIM('Answer Key'!$B$20)),1,0))</f>
        <v/>
      </c>
      <c r="T22" s="22" t="str">
        <f aca="false">IF('Class Responses'!$B22="","",IF(UPPER(TRIM('Class Responses'!T22))=UPPER(TRIM('Answer Key'!$B$21)),1,0))</f>
        <v/>
      </c>
      <c r="U22" s="22" t="str">
        <f aca="false">IF('Class Responses'!$B22="","",IF(UPPER(TRIM('Class Responses'!U22))=UPPER(TRIM('Answer Key'!$B$22)),1,0))</f>
        <v/>
      </c>
      <c r="V22" s="22" t="str">
        <f aca="false">IF('Class Responses'!$B22="","",IF(UPPER(TRIM('Class Responses'!V22))=UPPER(TRIM('Answer Key'!$B$23)),1,0))</f>
        <v/>
      </c>
      <c r="W22" s="22" t="str">
        <f aca="false">IF('Class Responses'!$B22="","",IF(UPPER(TRIM('Class Responses'!W22))=UPPER(TRIM('Answer Key'!$B$24)),1,0))</f>
        <v/>
      </c>
      <c r="X22" s="22" t="str">
        <f aca="false">IF('Class Responses'!$B22="","",IF(UPPER(TRIM('Class Responses'!X22))=UPPER(TRIM('Answer Key'!$B$25)),1,0))</f>
        <v/>
      </c>
      <c r="Y22" s="22" t="str">
        <f aca="false">IF('Class Responses'!$B22="","",IF(UPPER(TRIM('Class Responses'!Y22))=UPPER(TRIM('Answer Key'!$B$26)),1,0))</f>
        <v/>
      </c>
      <c r="Z22" s="22" t="str">
        <f aca="false">IF('Class Responses'!$B22="","",IF(UPPER(TRIM('Class Responses'!Z22))=UPPER(TRIM('Answer Key'!$B$27)),1,0))</f>
        <v/>
      </c>
      <c r="AA22" s="22" t="str">
        <f aca="false">IF('Class Responses'!$B22="","",IF(UPPER(TRIM('Class Responses'!AA22))=UPPER(TRIM('Answer Key'!$B$28)),1,0))</f>
        <v/>
      </c>
      <c r="AB22" s="22" t="str">
        <f aca="false">IF('Class Responses'!$B22="","",IF(UPPER(TRIM('Class Responses'!AB22))=UPPER(TRIM('Answer Key'!$B$29)),1,0))</f>
        <v/>
      </c>
      <c r="AC22" s="22" t="str">
        <f aca="false">IF('Class Responses'!$B22="","",IF(UPPER(TRIM('Class Responses'!AC22))=UPPER(TRIM('Answer Key'!$B$30)),1,0))</f>
        <v/>
      </c>
      <c r="AD22" s="22" t="str">
        <f aca="false">IF('Class Responses'!$B22="","",IF(UPPER(TRIM('Class Responses'!AD22))=UPPER(TRIM('Answer Key'!$B$31)),1,0))</f>
        <v/>
      </c>
      <c r="AE22" s="22" t="str">
        <f aca="false">IF('Class Responses'!$B22="","",IF(UPPER(TRIM('Class Responses'!AE22))=UPPER(TRIM('Answer Key'!$B$32)),1,0))</f>
        <v/>
      </c>
      <c r="AF22" s="22" t="str">
        <f aca="false">IF('Class Responses'!$B22="","",IF(UPPER(TRIM('Class Responses'!AF22))=UPPER(TRIM('Answer Key'!$B$33)),1,0))</f>
        <v/>
      </c>
      <c r="AG22" s="22" t="str">
        <f aca="false">IF('Class Responses'!$B22="","",IF('Class Responses'!AG22=1,1,0))</f>
        <v/>
      </c>
      <c r="AH22" s="22" t="str">
        <f aca="false">IF('Class Responses'!$B22="","",IF('Class Responses'!AH22=1,1,0))</f>
        <v/>
      </c>
      <c r="AI22" s="22" t="str">
        <f aca="false">IF('Class Responses'!$B22="","",IF('Class Responses'!AI22=1,1,0))</f>
        <v/>
      </c>
      <c r="AJ22" s="22" t="str">
        <f aca="false">IF('Class Responses'!$B22="","",IF('Class Responses'!AJ22=1,1,0))</f>
        <v/>
      </c>
      <c r="AK22" s="22" t="str">
        <f aca="false">IF('Class Responses'!$B22="","",IF('Class Responses'!AK22=1,1,0))</f>
        <v/>
      </c>
      <c r="AL22" s="22" t="str">
        <f aca="false">IF('Class Responses'!$B22="","",IF('Class Responses'!AL22=1,1,0))</f>
        <v/>
      </c>
      <c r="AM22" s="22" t="str">
        <f aca="false">IF('Class Responses'!$B22="","",IF('Class Responses'!AM22=1,1,0))</f>
        <v/>
      </c>
      <c r="AN22" s="22" t="str">
        <f aca="false">IF('Class Responses'!$B22="","",IF('Class Responses'!AN22=1,1,0))</f>
        <v/>
      </c>
      <c r="AO22" s="22" t="str">
        <f aca="false">IF('Class Responses'!$B22="","",IF('Class Responses'!AO22=1,1,0))</f>
        <v/>
      </c>
      <c r="AP22" s="22" t="str">
        <f aca="false">IF('Class Responses'!$B22="","",IF('Class Responses'!AP22=1,1,0))</f>
        <v/>
      </c>
    </row>
    <row r="23" customFormat="false" ht="15" hidden="false" customHeight="false" outlineLevel="0" collapsed="false">
      <c r="A23" s="32" t="n">
        <f aca="false">'Class Responses'!A23</f>
        <v>20</v>
      </c>
      <c r="B23" s="21" t="n">
        <f aca="false">'Class Responses'!B23</f>
        <v>0</v>
      </c>
      <c r="C23" s="22" t="str">
        <f aca="false">IF('Class Responses'!$B23="","",IF(UPPER(TRIM('Class Responses'!C23))=UPPER(TRIM('Answer Key'!$B$4)),1,0))</f>
        <v/>
      </c>
      <c r="D23" s="22" t="str">
        <f aca="false">IF('Class Responses'!$B23="","",IF(UPPER(TRIM('Class Responses'!D23))=UPPER(TRIM('Answer Key'!$B$5)),1,0))</f>
        <v/>
      </c>
      <c r="E23" s="22" t="str">
        <f aca="false">IF('Class Responses'!$B23="","",IF(UPPER(TRIM('Class Responses'!E23))=UPPER(TRIM('Answer Key'!$B$6)),1,0))</f>
        <v/>
      </c>
      <c r="F23" s="22" t="str">
        <f aca="false">IF('Class Responses'!$B23="","",IF(UPPER(TRIM('Class Responses'!F23))=UPPER(TRIM('Answer Key'!$B$7)),1,0))</f>
        <v/>
      </c>
      <c r="G23" s="22" t="str">
        <f aca="false">IF('Class Responses'!$B23="","",IF(UPPER(TRIM('Class Responses'!G23))=UPPER(TRIM('Answer Key'!$B$8)),1,0))</f>
        <v/>
      </c>
      <c r="H23" s="22" t="str">
        <f aca="false">IF('Class Responses'!$B23="","",IF(UPPER(TRIM('Class Responses'!H23))=UPPER(TRIM('Answer Key'!$B$9)),1,0))</f>
        <v/>
      </c>
      <c r="I23" s="22" t="str">
        <f aca="false">IF('Class Responses'!$B23="","",IF(UPPER(TRIM('Class Responses'!I23))=UPPER(TRIM('Answer Key'!$B$10)),1,0))</f>
        <v/>
      </c>
      <c r="J23" s="22" t="str">
        <f aca="false">IF('Class Responses'!$B23="","",IF(UPPER(TRIM('Class Responses'!J23))=UPPER(TRIM('Answer Key'!$B$11)),1,0))</f>
        <v/>
      </c>
      <c r="K23" s="22" t="str">
        <f aca="false">IF('Class Responses'!$B23="","",IF(UPPER(TRIM('Class Responses'!K23))=UPPER(TRIM('Answer Key'!$B$12)),1,0))</f>
        <v/>
      </c>
      <c r="L23" s="22" t="str">
        <f aca="false">IF('Class Responses'!$B23="","",IF(UPPER(TRIM('Class Responses'!L23))=UPPER(TRIM('Answer Key'!$B$13)),1,0))</f>
        <v/>
      </c>
      <c r="M23" s="22" t="str">
        <f aca="false">IF('Class Responses'!$B23="","",IF(UPPER(TRIM('Class Responses'!M23))=UPPER(TRIM('Answer Key'!$B$14)),1,0))</f>
        <v/>
      </c>
      <c r="N23" s="22" t="str">
        <f aca="false">IF('Class Responses'!$B23="","",IF(UPPER(TRIM('Class Responses'!N23))=UPPER(TRIM('Answer Key'!$B$15)),1,0))</f>
        <v/>
      </c>
      <c r="O23" s="22" t="str">
        <f aca="false">IF('Class Responses'!$B23="","",IF(UPPER(TRIM('Class Responses'!O23))=UPPER(TRIM('Answer Key'!$B$16)),1,0))</f>
        <v/>
      </c>
      <c r="P23" s="22" t="str">
        <f aca="false">IF('Class Responses'!$B23="","",IF(UPPER(TRIM('Class Responses'!P23))=UPPER(TRIM('Answer Key'!$B$17)),1,0))</f>
        <v/>
      </c>
      <c r="Q23" s="22" t="str">
        <f aca="false">IF('Class Responses'!$B23="","",IF(UPPER(TRIM('Class Responses'!Q23))=UPPER(TRIM('Answer Key'!$B$18)),1,0))</f>
        <v/>
      </c>
      <c r="R23" s="22" t="str">
        <f aca="false">IF('Class Responses'!$B23="","",IF(UPPER(TRIM('Class Responses'!R23))=UPPER(TRIM('Answer Key'!$B$19)),1,0))</f>
        <v/>
      </c>
      <c r="S23" s="22" t="str">
        <f aca="false">IF('Class Responses'!$B23="","",IF(UPPER(TRIM('Class Responses'!S23))=UPPER(TRIM('Answer Key'!$B$20)),1,0))</f>
        <v/>
      </c>
      <c r="T23" s="22" t="str">
        <f aca="false">IF('Class Responses'!$B23="","",IF(UPPER(TRIM('Class Responses'!T23))=UPPER(TRIM('Answer Key'!$B$21)),1,0))</f>
        <v/>
      </c>
      <c r="U23" s="22" t="str">
        <f aca="false">IF('Class Responses'!$B23="","",IF(UPPER(TRIM('Class Responses'!U23))=UPPER(TRIM('Answer Key'!$B$22)),1,0))</f>
        <v/>
      </c>
      <c r="V23" s="22" t="str">
        <f aca="false">IF('Class Responses'!$B23="","",IF(UPPER(TRIM('Class Responses'!V23))=UPPER(TRIM('Answer Key'!$B$23)),1,0))</f>
        <v/>
      </c>
      <c r="W23" s="22" t="str">
        <f aca="false">IF('Class Responses'!$B23="","",IF(UPPER(TRIM('Class Responses'!W23))=UPPER(TRIM('Answer Key'!$B$24)),1,0))</f>
        <v/>
      </c>
      <c r="X23" s="22" t="str">
        <f aca="false">IF('Class Responses'!$B23="","",IF(UPPER(TRIM('Class Responses'!X23))=UPPER(TRIM('Answer Key'!$B$25)),1,0))</f>
        <v/>
      </c>
      <c r="Y23" s="22" t="str">
        <f aca="false">IF('Class Responses'!$B23="","",IF(UPPER(TRIM('Class Responses'!Y23))=UPPER(TRIM('Answer Key'!$B$26)),1,0))</f>
        <v/>
      </c>
      <c r="Z23" s="22" t="str">
        <f aca="false">IF('Class Responses'!$B23="","",IF(UPPER(TRIM('Class Responses'!Z23))=UPPER(TRIM('Answer Key'!$B$27)),1,0))</f>
        <v/>
      </c>
      <c r="AA23" s="22" t="str">
        <f aca="false">IF('Class Responses'!$B23="","",IF(UPPER(TRIM('Class Responses'!AA23))=UPPER(TRIM('Answer Key'!$B$28)),1,0))</f>
        <v/>
      </c>
      <c r="AB23" s="22" t="str">
        <f aca="false">IF('Class Responses'!$B23="","",IF(UPPER(TRIM('Class Responses'!AB23))=UPPER(TRIM('Answer Key'!$B$29)),1,0))</f>
        <v/>
      </c>
      <c r="AC23" s="22" t="str">
        <f aca="false">IF('Class Responses'!$B23="","",IF(UPPER(TRIM('Class Responses'!AC23))=UPPER(TRIM('Answer Key'!$B$30)),1,0))</f>
        <v/>
      </c>
      <c r="AD23" s="22" t="str">
        <f aca="false">IF('Class Responses'!$B23="","",IF(UPPER(TRIM('Class Responses'!AD23))=UPPER(TRIM('Answer Key'!$B$31)),1,0))</f>
        <v/>
      </c>
      <c r="AE23" s="22" t="str">
        <f aca="false">IF('Class Responses'!$B23="","",IF(UPPER(TRIM('Class Responses'!AE23))=UPPER(TRIM('Answer Key'!$B$32)),1,0))</f>
        <v/>
      </c>
      <c r="AF23" s="22" t="str">
        <f aca="false">IF('Class Responses'!$B23="","",IF(UPPER(TRIM('Class Responses'!AF23))=UPPER(TRIM('Answer Key'!$B$33)),1,0))</f>
        <v/>
      </c>
      <c r="AG23" s="22" t="str">
        <f aca="false">IF('Class Responses'!$B23="","",IF('Class Responses'!AG23=1,1,0))</f>
        <v/>
      </c>
      <c r="AH23" s="22" t="str">
        <f aca="false">IF('Class Responses'!$B23="","",IF('Class Responses'!AH23=1,1,0))</f>
        <v/>
      </c>
      <c r="AI23" s="22" t="str">
        <f aca="false">IF('Class Responses'!$B23="","",IF('Class Responses'!AI23=1,1,0))</f>
        <v/>
      </c>
      <c r="AJ23" s="22" t="str">
        <f aca="false">IF('Class Responses'!$B23="","",IF('Class Responses'!AJ23=1,1,0))</f>
        <v/>
      </c>
      <c r="AK23" s="22" t="str">
        <f aca="false">IF('Class Responses'!$B23="","",IF('Class Responses'!AK23=1,1,0))</f>
        <v/>
      </c>
      <c r="AL23" s="22" t="str">
        <f aca="false">IF('Class Responses'!$B23="","",IF('Class Responses'!AL23=1,1,0))</f>
        <v/>
      </c>
      <c r="AM23" s="22" t="str">
        <f aca="false">IF('Class Responses'!$B23="","",IF('Class Responses'!AM23=1,1,0))</f>
        <v/>
      </c>
      <c r="AN23" s="22" t="str">
        <f aca="false">IF('Class Responses'!$B23="","",IF('Class Responses'!AN23=1,1,0))</f>
        <v/>
      </c>
      <c r="AO23" s="22" t="str">
        <f aca="false">IF('Class Responses'!$B23="","",IF('Class Responses'!AO23=1,1,0))</f>
        <v/>
      </c>
      <c r="AP23" s="22" t="str">
        <f aca="false">IF('Class Responses'!$B23="","",IF('Class Responses'!AP23=1,1,0))</f>
        <v/>
      </c>
    </row>
    <row r="24" customFormat="false" ht="15" hidden="false" customHeight="false" outlineLevel="0" collapsed="false">
      <c r="A24" s="32" t="n">
        <f aca="false">'Class Responses'!A24</f>
        <v>21</v>
      </c>
      <c r="B24" s="21" t="n">
        <f aca="false">'Class Responses'!B24</f>
        <v>0</v>
      </c>
      <c r="C24" s="22" t="str">
        <f aca="false">IF('Class Responses'!$B24="","",IF(UPPER(TRIM('Class Responses'!C24))=UPPER(TRIM('Answer Key'!$B$4)),1,0))</f>
        <v/>
      </c>
      <c r="D24" s="22" t="str">
        <f aca="false">IF('Class Responses'!$B24="","",IF(UPPER(TRIM('Class Responses'!D24))=UPPER(TRIM('Answer Key'!$B$5)),1,0))</f>
        <v/>
      </c>
      <c r="E24" s="22" t="str">
        <f aca="false">IF('Class Responses'!$B24="","",IF(UPPER(TRIM('Class Responses'!E24))=UPPER(TRIM('Answer Key'!$B$6)),1,0))</f>
        <v/>
      </c>
      <c r="F24" s="22" t="str">
        <f aca="false">IF('Class Responses'!$B24="","",IF(UPPER(TRIM('Class Responses'!F24))=UPPER(TRIM('Answer Key'!$B$7)),1,0))</f>
        <v/>
      </c>
      <c r="G24" s="22" t="str">
        <f aca="false">IF('Class Responses'!$B24="","",IF(UPPER(TRIM('Class Responses'!G24))=UPPER(TRIM('Answer Key'!$B$8)),1,0))</f>
        <v/>
      </c>
      <c r="H24" s="22" t="str">
        <f aca="false">IF('Class Responses'!$B24="","",IF(UPPER(TRIM('Class Responses'!H24))=UPPER(TRIM('Answer Key'!$B$9)),1,0))</f>
        <v/>
      </c>
      <c r="I24" s="22" t="str">
        <f aca="false">IF('Class Responses'!$B24="","",IF(UPPER(TRIM('Class Responses'!I24))=UPPER(TRIM('Answer Key'!$B$10)),1,0))</f>
        <v/>
      </c>
      <c r="J24" s="22" t="str">
        <f aca="false">IF('Class Responses'!$B24="","",IF(UPPER(TRIM('Class Responses'!J24))=UPPER(TRIM('Answer Key'!$B$11)),1,0))</f>
        <v/>
      </c>
      <c r="K24" s="22" t="str">
        <f aca="false">IF('Class Responses'!$B24="","",IF(UPPER(TRIM('Class Responses'!K24))=UPPER(TRIM('Answer Key'!$B$12)),1,0))</f>
        <v/>
      </c>
      <c r="L24" s="22" t="str">
        <f aca="false">IF('Class Responses'!$B24="","",IF(UPPER(TRIM('Class Responses'!L24))=UPPER(TRIM('Answer Key'!$B$13)),1,0))</f>
        <v/>
      </c>
      <c r="M24" s="22" t="str">
        <f aca="false">IF('Class Responses'!$B24="","",IF(UPPER(TRIM('Class Responses'!M24))=UPPER(TRIM('Answer Key'!$B$14)),1,0))</f>
        <v/>
      </c>
      <c r="N24" s="22" t="str">
        <f aca="false">IF('Class Responses'!$B24="","",IF(UPPER(TRIM('Class Responses'!N24))=UPPER(TRIM('Answer Key'!$B$15)),1,0))</f>
        <v/>
      </c>
      <c r="O24" s="22" t="str">
        <f aca="false">IF('Class Responses'!$B24="","",IF(UPPER(TRIM('Class Responses'!O24))=UPPER(TRIM('Answer Key'!$B$16)),1,0))</f>
        <v/>
      </c>
      <c r="P24" s="22" t="str">
        <f aca="false">IF('Class Responses'!$B24="","",IF(UPPER(TRIM('Class Responses'!P24))=UPPER(TRIM('Answer Key'!$B$17)),1,0))</f>
        <v/>
      </c>
      <c r="Q24" s="22" t="str">
        <f aca="false">IF('Class Responses'!$B24="","",IF(UPPER(TRIM('Class Responses'!Q24))=UPPER(TRIM('Answer Key'!$B$18)),1,0))</f>
        <v/>
      </c>
      <c r="R24" s="22" t="str">
        <f aca="false">IF('Class Responses'!$B24="","",IF(UPPER(TRIM('Class Responses'!R24))=UPPER(TRIM('Answer Key'!$B$19)),1,0))</f>
        <v/>
      </c>
      <c r="S24" s="22" t="str">
        <f aca="false">IF('Class Responses'!$B24="","",IF(UPPER(TRIM('Class Responses'!S24))=UPPER(TRIM('Answer Key'!$B$20)),1,0))</f>
        <v/>
      </c>
      <c r="T24" s="22" t="str">
        <f aca="false">IF('Class Responses'!$B24="","",IF(UPPER(TRIM('Class Responses'!T24))=UPPER(TRIM('Answer Key'!$B$21)),1,0))</f>
        <v/>
      </c>
      <c r="U24" s="22" t="str">
        <f aca="false">IF('Class Responses'!$B24="","",IF(UPPER(TRIM('Class Responses'!U24))=UPPER(TRIM('Answer Key'!$B$22)),1,0))</f>
        <v/>
      </c>
      <c r="V24" s="22" t="str">
        <f aca="false">IF('Class Responses'!$B24="","",IF(UPPER(TRIM('Class Responses'!V24))=UPPER(TRIM('Answer Key'!$B$23)),1,0))</f>
        <v/>
      </c>
      <c r="W24" s="22" t="str">
        <f aca="false">IF('Class Responses'!$B24="","",IF(UPPER(TRIM('Class Responses'!W24))=UPPER(TRIM('Answer Key'!$B$24)),1,0))</f>
        <v/>
      </c>
      <c r="X24" s="22" t="str">
        <f aca="false">IF('Class Responses'!$B24="","",IF(UPPER(TRIM('Class Responses'!X24))=UPPER(TRIM('Answer Key'!$B$25)),1,0))</f>
        <v/>
      </c>
      <c r="Y24" s="22" t="str">
        <f aca="false">IF('Class Responses'!$B24="","",IF(UPPER(TRIM('Class Responses'!Y24))=UPPER(TRIM('Answer Key'!$B$26)),1,0))</f>
        <v/>
      </c>
      <c r="Z24" s="22" t="str">
        <f aca="false">IF('Class Responses'!$B24="","",IF(UPPER(TRIM('Class Responses'!Z24))=UPPER(TRIM('Answer Key'!$B$27)),1,0))</f>
        <v/>
      </c>
      <c r="AA24" s="22" t="str">
        <f aca="false">IF('Class Responses'!$B24="","",IF(UPPER(TRIM('Class Responses'!AA24))=UPPER(TRIM('Answer Key'!$B$28)),1,0))</f>
        <v/>
      </c>
      <c r="AB24" s="22" t="str">
        <f aca="false">IF('Class Responses'!$B24="","",IF(UPPER(TRIM('Class Responses'!AB24))=UPPER(TRIM('Answer Key'!$B$29)),1,0))</f>
        <v/>
      </c>
      <c r="AC24" s="22" t="str">
        <f aca="false">IF('Class Responses'!$B24="","",IF(UPPER(TRIM('Class Responses'!AC24))=UPPER(TRIM('Answer Key'!$B$30)),1,0))</f>
        <v/>
      </c>
      <c r="AD24" s="22" t="str">
        <f aca="false">IF('Class Responses'!$B24="","",IF(UPPER(TRIM('Class Responses'!AD24))=UPPER(TRIM('Answer Key'!$B$31)),1,0))</f>
        <v/>
      </c>
      <c r="AE24" s="22" t="str">
        <f aca="false">IF('Class Responses'!$B24="","",IF(UPPER(TRIM('Class Responses'!AE24))=UPPER(TRIM('Answer Key'!$B$32)),1,0))</f>
        <v/>
      </c>
      <c r="AF24" s="22" t="str">
        <f aca="false">IF('Class Responses'!$B24="","",IF(UPPER(TRIM('Class Responses'!AF24))=UPPER(TRIM('Answer Key'!$B$33)),1,0))</f>
        <v/>
      </c>
      <c r="AG24" s="22" t="str">
        <f aca="false">IF('Class Responses'!$B24="","",IF('Class Responses'!AG24=1,1,0))</f>
        <v/>
      </c>
      <c r="AH24" s="22" t="str">
        <f aca="false">IF('Class Responses'!$B24="","",IF('Class Responses'!AH24=1,1,0))</f>
        <v/>
      </c>
      <c r="AI24" s="22" t="str">
        <f aca="false">IF('Class Responses'!$B24="","",IF('Class Responses'!AI24=1,1,0))</f>
        <v/>
      </c>
      <c r="AJ24" s="22" t="str">
        <f aca="false">IF('Class Responses'!$B24="","",IF('Class Responses'!AJ24=1,1,0))</f>
        <v/>
      </c>
      <c r="AK24" s="22" t="str">
        <f aca="false">IF('Class Responses'!$B24="","",IF('Class Responses'!AK24=1,1,0))</f>
        <v/>
      </c>
      <c r="AL24" s="22" t="str">
        <f aca="false">IF('Class Responses'!$B24="","",IF('Class Responses'!AL24=1,1,0))</f>
        <v/>
      </c>
      <c r="AM24" s="22" t="str">
        <f aca="false">IF('Class Responses'!$B24="","",IF('Class Responses'!AM24=1,1,0))</f>
        <v/>
      </c>
      <c r="AN24" s="22" t="str">
        <f aca="false">IF('Class Responses'!$B24="","",IF('Class Responses'!AN24=1,1,0))</f>
        <v/>
      </c>
      <c r="AO24" s="22" t="str">
        <f aca="false">IF('Class Responses'!$B24="","",IF('Class Responses'!AO24=1,1,0))</f>
        <v/>
      </c>
      <c r="AP24" s="22" t="str">
        <f aca="false">IF('Class Responses'!$B24="","",IF('Class Responses'!AP24=1,1,0))</f>
        <v/>
      </c>
    </row>
    <row r="25" customFormat="false" ht="15" hidden="false" customHeight="false" outlineLevel="0" collapsed="false">
      <c r="A25" s="32" t="n">
        <f aca="false">'Class Responses'!A25</f>
        <v>22</v>
      </c>
      <c r="B25" s="21" t="n">
        <f aca="false">'Class Responses'!B25</f>
        <v>0</v>
      </c>
      <c r="C25" s="22" t="str">
        <f aca="false">IF('Class Responses'!$B25="","",IF(UPPER(TRIM('Class Responses'!C25))=UPPER(TRIM('Answer Key'!$B$4)),1,0))</f>
        <v/>
      </c>
      <c r="D25" s="22" t="str">
        <f aca="false">IF('Class Responses'!$B25="","",IF(UPPER(TRIM('Class Responses'!D25))=UPPER(TRIM('Answer Key'!$B$5)),1,0))</f>
        <v/>
      </c>
      <c r="E25" s="22" t="str">
        <f aca="false">IF('Class Responses'!$B25="","",IF(UPPER(TRIM('Class Responses'!E25))=UPPER(TRIM('Answer Key'!$B$6)),1,0))</f>
        <v/>
      </c>
      <c r="F25" s="22" t="str">
        <f aca="false">IF('Class Responses'!$B25="","",IF(UPPER(TRIM('Class Responses'!F25))=UPPER(TRIM('Answer Key'!$B$7)),1,0))</f>
        <v/>
      </c>
      <c r="G25" s="22" t="str">
        <f aca="false">IF('Class Responses'!$B25="","",IF(UPPER(TRIM('Class Responses'!G25))=UPPER(TRIM('Answer Key'!$B$8)),1,0))</f>
        <v/>
      </c>
      <c r="H25" s="22" t="str">
        <f aca="false">IF('Class Responses'!$B25="","",IF(UPPER(TRIM('Class Responses'!H25))=UPPER(TRIM('Answer Key'!$B$9)),1,0))</f>
        <v/>
      </c>
      <c r="I25" s="22" t="str">
        <f aca="false">IF('Class Responses'!$B25="","",IF(UPPER(TRIM('Class Responses'!I25))=UPPER(TRIM('Answer Key'!$B$10)),1,0))</f>
        <v/>
      </c>
      <c r="J25" s="22" t="str">
        <f aca="false">IF('Class Responses'!$B25="","",IF(UPPER(TRIM('Class Responses'!J25))=UPPER(TRIM('Answer Key'!$B$11)),1,0))</f>
        <v/>
      </c>
      <c r="K25" s="22" t="str">
        <f aca="false">IF('Class Responses'!$B25="","",IF(UPPER(TRIM('Class Responses'!K25))=UPPER(TRIM('Answer Key'!$B$12)),1,0))</f>
        <v/>
      </c>
      <c r="L25" s="22" t="str">
        <f aca="false">IF('Class Responses'!$B25="","",IF(UPPER(TRIM('Class Responses'!L25))=UPPER(TRIM('Answer Key'!$B$13)),1,0))</f>
        <v/>
      </c>
      <c r="M25" s="22" t="str">
        <f aca="false">IF('Class Responses'!$B25="","",IF(UPPER(TRIM('Class Responses'!M25))=UPPER(TRIM('Answer Key'!$B$14)),1,0))</f>
        <v/>
      </c>
      <c r="N25" s="22" t="str">
        <f aca="false">IF('Class Responses'!$B25="","",IF(UPPER(TRIM('Class Responses'!N25))=UPPER(TRIM('Answer Key'!$B$15)),1,0))</f>
        <v/>
      </c>
      <c r="O25" s="22" t="str">
        <f aca="false">IF('Class Responses'!$B25="","",IF(UPPER(TRIM('Class Responses'!O25))=UPPER(TRIM('Answer Key'!$B$16)),1,0))</f>
        <v/>
      </c>
      <c r="P25" s="22" t="str">
        <f aca="false">IF('Class Responses'!$B25="","",IF(UPPER(TRIM('Class Responses'!P25))=UPPER(TRIM('Answer Key'!$B$17)),1,0))</f>
        <v/>
      </c>
      <c r="Q25" s="22" t="str">
        <f aca="false">IF('Class Responses'!$B25="","",IF(UPPER(TRIM('Class Responses'!Q25))=UPPER(TRIM('Answer Key'!$B$18)),1,0))</f>
        <v/>
      </c>
      <c r="R25" s="22" t="str">
        <f aca="false">IF('Class Responses'!$B25="","",IF(UPPER(TRIM('Class Responses'!R25))=UPPER(TRIM('Answer Key'!$B$19)),1,0))</f>
        <v/>
      </c>
      <c r="S25" s="22" t="str">
        <f aca="false">IF('Class Responses'!$B25="","",IF(UPPER(TRIM('Class Responses'!S25))=UPPER(TRIM('Answer Key'!$B$20)),1,0))</f>
        <v/>
      </c>
      <c r="T25" s="22" t="str">
        <f aca="false">IF('Class Responses'!$B25="","",IF(UPPER(TRIM('Class Responses'!T25))=UPPER(TRIM('Answer Key'!$B$21)),1,0))</f>
        <v/>
      </c>
      <c r="U25" s="22" t="str">
        <f aca="false">IF('Class Responses'!$B25="","",IF(UPPER(TRIM('Class Responses'!U25))=UPPER(TRIM('Answer Key'!$B$22)),1,0))</f>
        <v/>
      </c>
      <c r="V25" s="22" t="str">
        <f aca="false">IF('Class Responses'!$B25="","",IF(UPPER(TRIM('Class Responses'!V25))=UPPER(TRIM('Answer Key'!$B$23)),1,0))</f>
        <v/>
      </c>
      <c r="W25" s="22" t="str">
        <f aca="false">IF('Class Responses'!$B25="","",IF(UPPER(TRIM('Class Responses'!W25))=UPPER(TRIM('Answer Key'!$B$24)),1,0))</f>
        <v/>
      </c>
      <c r="X25" s="22" t="str">
        <f aca="false">IF('Class Responses'!$B25="","",IF(UPPER(TRIM('Class Responses'!X25))=UPPER(TRIM('Answer Key'!$B$25)),1,0))</f>
        <v/>
      </c>
      <c r="Y25" s="22" t="str">
        <f aca="false">IF('Class Responses'!$B25="","",IF(UPPER(TRIM('Class Responses'!Y25))=UPPER(TRIM('Answer Key'!$B$26)),1,0))</f>
        <v/>
      </c>
      <c r="Z25" s="22" t="str">
        <f aca="false">IF('Class Responses'!$B25="","",IF(UPPER(TRIM('Class Responses'!Z25))=UPPER(TRIM('Answer Key'!$B$27)),1,0))</f>
        <v/>
      </c>
      <c r="AA25" s="22" t="str">
        <f aca="false">IF('Class Responses'!$B25="","",IF(UPPER(TRIM('Class Responses'!AA25))=UPPER(TRIM('Answer Key'!$B$28)),1,0))</f>
        <v/>
      </c>
      <c r="AB25" s="22" t="str">
        <f aca="false">IF('Class Responses'!$B25="","",IF(UPPER(TRIM('Class Responses'!AB25))=UPPER(TRIM('Answer Key'!$B$29)),1,0))</f>
        <v/>
      </c>
      <c r="AC25" s="22" t="str">
        <f aca="false">IF('Class Responses'!$B25="","",IF(UPPER(TRIM('Class Responses'!AC25))=UPPER(TRIM('Answer Key'!$B$30)),1,0))</f>
        <v/>
      </c>
      <c r="AD25" s="22" t="str">
        <f aca="false">IF('Class Responses'!$B25="","",IF(UPPER(TRIM('Class Responses'!AD25))=UPPER(TRIM('Answer Key'!$B$31)),1,0))</f>
        <v/>
      </c>
      <c r="AE25" s="22" t="str">
        <f aca="false">IF('Class Responses'!$B25="","",IF(UPPER(TRIM('Class Responses'!AE25))=UPPER(TRIM('Answer Key'!$B$32)),1,0))</f>
        <v/>
      </c>
      <c r="AF25" s="22" t="str">
        <f aca="false">IF('Class Responses'!$B25="","",IF(UPPER(TRIM('Class Responses'!AF25))=UPPER(TRIM('Answer Key'!$B$33)),1,0))</f>
        <v/>
      </c>
      <c r="AG25" s="22" t="str">
        <f aca="false">IF('Class Responses'!$B25="","",IF('Class Responses'!AG25=1,1,0))</f>
        <v/>
      </c>
      <c r="AH25" s="22" t="str">
        <f aca="false">IF('Class Responses'!$B25="","",IF('Class Responses'!AH25=1,1,0))</f>
        <v/>
      </c>
      <c r="AI25" s="22" t="str">
        <f aca="false">IF('Class Responses'!$B25="","",IF('Class Responses'!AI25=1,1,0))</f>
        <v/>
      </c>
      <c r="AJ25" s="22" t="str">
        <f aca="false">IF('Class Responses'!$B25="","",IF('Class Responses'!AJ25=1,1,0))</f>
        <v/>
      </c>
      <c r="AK25" s="22" t="str">
        <f aca="false">IF('Class Responses'!$B25="","",IF('Class Responses'!AK25=1,1,0))</f>
        <v/>
      </c>
      <c r="AL25" s="22" t="str">
        <f aca="false">IF('Class Responses'!$B25="","",IF('Class Responses'!AL25=1,1,0))</f>
        <v/>
      </c>
      <c r="AM25" s="22" t="str">
        <f aca="false">IF('Class Responses'!$B25="","",IF('Class Responses'!AM25=1,1,0))</f>
        <v/>
      </c>
      <c r="AN25" s="22" t="str">
        <f aca="false">IF('Class Responses'!$B25="","",IF('Class Responses'!AN25=1,1,0))</f>
        <v/>
      </c>
      <c r="AO25" s="22" t="str">
        <f aca="false">IF('Class Responses'!$B25="","",IF('Class Responses'!AO25=1,1,0))</f>
        <v/>
      </c>
      <c r="AP25" s="22" t="str">
        <f aca="false">IF('Class Responses'!$B25="","",IF('Class Responses'!AP25=1,1,0))</f>
        <v/>
      </c>
    </row>
    <row r="26" customFormat="false" ht="15" hidden="false" customHeight="false" outlineLevel="0" collapsed="false">
      <c r="A26" s="32" t="n">
        <f aca="false">'Class Responses'!A26</f>
        <v>23</v>
      </c>
      <c r="B26" s="21" t="n">
        <f aca="false">'Class Responses'!B26</f>
        <v>0</v>
      </c>
      <c r="C26" s="22" t="str">
        <f aca="false">IF('Class Responses'!$B26="","",IF(UPPER(TRIM('Class Responses'!C26))=UPPER(TRIM('Answer Key'!$B$4)),1,0))</f>
        <v/>
      </c>
      <c r="D26" s="22" t="str">
        <f aca="false">IF('Class Responses'!$B26="","",IF(UPPER(TRIM('Class Responses'!D26))=UPPER(TRIM('Answer Key'!$B$5)),1,0))</f>
        <v/>
      </c>
      <c r="E26" s="22" t="str">
        <f aca="false">IF('Class Responses'!$B26="","",IF(UPPER(TRIM('Class Responses'!E26))=UPPER(TRIM('Answer Key'!$B$6)),1,0))</f>
        <v/>
      </c>
      <c r="F26" s="22" t="str">
        <f aca="false">IF('Class Responses'!$B26="","",IF(UPPER(TRIM('Class Responses'!F26))=UPPER(TRIM('Answer Key'!$B$7)),1,0))</f>
        <v/>
      </c>
      <c r="G26" s="22" t="str">
        <f aca="false">IF('Class Responses'!$B26="","",IF(UPPER(TRIM('Class Responses'!G26))=UPPER(TRIM('Answer Key'!$B$8)),1,0))</f>
        <v/>
      </c>
      <c r="H26" s="22" t="str">
        <f aca="false">IF('Class Responses'!$B26="","",IF(UPPER(TRIM('Class Responses'!H26))=UPPER(TRIM('Answer Key'!$B$9)),1,0))</f>
        <v/>
      </c>
      <c r="I26" s="22" t="str">
        <f aca="false">IF('Class Responses'!$B26="","",IF(UPPER(TRIM('Class Responses'!I26))=UPPER(TRIM('Answer Key'!$B$10)),1,0))</f>
        <v/>
      </c>
      <c r="J26" s="22" t="str">
        <f aca="false">IF('Class Responses'!$B26="","",IF(UPPER(TRIM('Class Responses'!J26))=UPPER(TRIM('Answer Key'!$B$11)),1,0))</f>
        <v/>
      </c>
      <c r="K26" s="22" t="str">
        <f aca="false">IF('Class Responses'!$B26="","",IF(UPPER(TRIM('Class Responses'!K26))=UPPER(TRIM('Answer Key'!$B$12)),1,0))</f>
        <v/>
      </c>
      <c r="L26" s="22" t="str">
        <f aca="false">IF('Class Responses'!$B26="","",IF(UPPER(TRIM('Class Responses'!L26))=UPPER(TRIM('Answer Key'!$B$13)),1,0))</f>
        <v/>
      </c>
      <c r="M26" s="22" t="str">
        <f aca="false">IF('Class Responses'!$B26="","",IF(UPPER(TRIM('Class Responses'!M26))=UPPER(TRIM('Answer Key'!$B$14)),1,0))</f>
        <v/>
      </c>
      <c r="N26" s="22" t="str">
        <f aca="false">IF('Class Responses'!$B26="","",IF(UPPER(TRIM('Class Responses'!N26))=UPPER(TRIM('Answer Key'!$B$15)),1,0))</f>
        <v/>
      </c>
      <c r="O26" s="22" t="str">
        <f aca="false">IF('Class Responses'!$B26="","",IF(UPPER(TRIM('Class Responses'!O26))=UPPER(TRIM('Answer Key'!$B$16)),1,0))</f>
        <v/>
      </c>
      <c r="P26" s="22" t="str">
        <f aca="false">IF('Class Responses'!$B26="","",IF(UPPER(TRIM('Class Responses'!P26))=UPPER(TRIM('Answer Key'!$B$17)),1,0))</f>
        <v/>
      </c>
      <c r="Q26" s="22" t="str">
        <f aca="false">IF('Class Responses'!$B26="","",IF(UPPER(TRIM('Class Responses'!Q26))=UPPER(TRIM('Answer Key'!$B$18)),1,0))</f>
        <v/>
      </c>
      <c r="R26" s="22" t="str">
        <f aca="false">IF('Class Responses'!$B26="","",IF(UPPER(TRIM('Class Responses'!R26))=UPPER(TRIM('Answer Key'!$B$19)),1,0))</f>
        <v/>
      </c>
      <c r="S26" s="22" t="str">
        <f aca="false">IF('Class Responses'!$B26="","",IF(UPPER(TRIM('Class Responses'!S26))=UPPER(TRIM('Answer Key'!$B$20)),1,0))</f>
        <v/>
      </c>
      <c r="T26" s="22" t="str">
        <f aca="false">IF('Class Responses'!$B26="","",IF(UPPER(TRIM('Class Responses'!T26))=UPPER(TRIM('Answer Key'!$B$21)),1,0))</f>
        <v/>
      </c>
      <c r="U26" s="22" t="str">
        <f aca="false">IF('Class Responses'!$B26="","",IF(UPPER(TRIM('Class Responses'!U26))=UPPER(TRIM('Answer Key'!$B$22)),1,0))</f>
        <v/>
      </c>
      <c r="V26" s="22" t="str">
        <f aca="false">IF('Class Responses'!$B26="","",IF(UPPER(TRIM('Class Responses'!V26))=UPPER(TRIM('Answer Key'!$B$23)),1,0))</f>
        <v/>
      </c>
      <c r="W26" s="22" t="str">
        <f aca="false">IF('Class Responses'!$B26="","",IF(UPPER(TRIM('Class Responses'!W26))=UPPER(TRIM('Answer Key'!$B$24)),1,0))</f>
        <v/>
      </c>
      <c r="X26" s="22" t="str">
        <f aca="false">IF('Class Responses'!$B26="","",IF(UPPER(TRIM('Class Responses'!X26))=UPPER(TRIM('Answer Key'!$B$25)),1,0))</f>
        <v/>
      </c>
      <c r="Y26" s="22" t="str">
        <f aca="false">IF('Class Responses'!$B26="","",IF(UPPER(TRIM('Class Responses'!Y26))=UPPER(TRIM('Answer Key'!$B$26)),1,0))</f>
        <v/>
      </c>
      <c r="Z26" s="22" t="str">
        <f aca="false">IF('Class Responses'!$B26="","",IF(UPPER(TRIM('Class Responses'!Z26))=UPPER(TRIM('Answer Key'!$B$27)),1,0))</f>
        <v/>
      </c>
      <c r="AA26" s="22" t="str">
        <f aca="false">IF('Class Responses'!$B26="","",IF(UPPER(TRIM('Class Responses'!AA26))=UPPER(TRIM('Answer Key'!$B$28)),1,0))</f>
        <v/>
      </c>
      <c r="AB26" s="22" t="str">
        <f aca="false">IF('Class Responses'!$B26="","",IF(UPPER(TRIM('Class Responses'!AB26))=UPPER(TRIM('Answer Key'!$B$29)),1,0))</f>
        <v/>
      </c>
      <c r="AC26" s="22" t="str">
        <f aca="false">IF('Class Responses'!$B26="","",IF(UPPER(TRIM('Class Responses'!AC26))=UPPER(TRIM('Answer Key'!$B$30)),1,0))</f>
        <v/>
      </c>
      <c r="AD26" s="22" t="str">
        <f aca="false">IF('Class Responses'!$B26="","",IF(UPPER(TRIM('Class Responses'!AD26))=UPPER(TRIM('Answer Key'!$B$31)),1,0))</f>
        <v/>
      </c>
      <c r="AE26" s="22" t="str">
        <f aca="false">IF('Class Responses'!$B26="","",IF(UPPER(TRIM('Class Responses'!AE26))=UPPER(TRIM('Answer Key'!$B$32)),1,0))</f>
        <v/>
      </c>
      <c r="AF26" s="22" t="str">
        <f aca="false">IF('Class Responses'!$B26="","",IF(UPPER(TRIM('Class Responses'!AF26))=UPPER(TRIM('Answer Key'!$B$33)),1,0))</f>
        <v/>
      </c>
      <c r="AG26" s="22" t="str">
        <f aca="false">IF('Class Responses'!$B26="","",IF('Class Responses'!AG26=1,1,0))</f>
        <v/>
      </c>
      <c r="AH26" s="22" t="str">
        <f aca="false">IF('Class Responses'!$B26="","",IF('Class Responses'!AH26=1,1,0))</f>
        <v/>
      </c>
      <c r="AI26" s="22" t="str">
        <f aca="false">IF('Class Responses'!$B26="","",IF('Class Responses'!AI26=1,1,0))</f>
        <v/>
      </c>
      <c r="AJ26" s="22" t="str">
        <f aca="false">IF('Class Responses'!$B26="","",IF('Class Responses'!AJ26=1,1,0))</f>
        <v/>
      </c>
      <c r="AK26" s="22" t="str">
        <f aca="false">IF('Class Responses'!$B26="","",IF('Class Responses'!AK26=1,1,0))</f>
        <v/>
      </c>
      <c r="AL26" s="22" t="str">
        <f aca="false">IF('Class Responses'!$B26="","",IF('Class Responses'!AL26=1,1,0))</f>
        <v/>
      </c>
      <c r="AM26" s="22" t="str">
        <f aca="false">IF('Class Responses'!$B26="","",IF('Class Responses'!AM26=1,1,0))</f>
        <v/>
      </c>
      <c r="AN26" s="22" t="str">
        <f aca="false">IF('Class Responses'!$B26="","",IF('Class Responses'!AN26=1,1,0))</f>
        <v/>
      </c>
      <c r="AO26" s="22" t="str">
        <f aca="false">IF('Class Responses'!$B26="","",IF('Class Responses'!AO26=1,1,0))</f>
        <v/>
      </c>
      <c r="AP26" s="22" t="str">
        <f aca="false">IF('Class Responses'!$B26="","",IF('Class Responses'!AP26=1,1,0))</f>
        <v/>
      </c>
    </row>
    <row r="27" customFormat="false" ht="15" hidden="false" customHeight="false" outlineLevel="0" collapsed="false">
      <c r="A27" s="32" t="n">
        <f aca="false">'Class Responses'!A27</f>
        <v>24</v>
      </c>
      <c r="B27" s="21" t="n">
        <f aca="false">'Class Responses'!B27</f>
        <v>0</v>
      </c>
      <c r="C27" s="22" t="str">
        <f aca="false">IF('Class Responses'!$B27="","",IF(UPPER(TRIM('Class Responses'!C27))=UPPER(TRIM('Answer Key'!$B$4)),1,0))</f>
        <v/>
      </c>
      <c r="D27" s="22" t="str">
        <f aca="false">IF('Class Responses'!$B27="","",IF(UPPER(TRIM('Class Responses'!D27))=UPPER(TRIM('Answer Key'!$B$5)),1,0))</f>
        <v/>
      </c>
      <c r="E27" s="22" t="str">
        <f aca="false">IF('Class Responses'!$B27="","",IF(UPPER(TRIM('Class Responses'!E27))=UPPER(TRIM('Answer Key'!$B$6)),1,0))</f>
        <v/>
      </c>
      <c r="F27" s="22" t="str">
        <f aca="false">IF('Class Responses'!$B27="","",IF(UPPER(TRIM('Class Responses'!F27))=UPPER(TRIM('Answer Key'!$B$7)),1,0))</f>
        <v/>
      </c>
      <c r="G27" s="22" t="str">
        <f aca="false">IF('Class Responses'!$B27="","",IF(UPPER(TRIM('Class Responses'!G27))=UPPER(TRIM('Answer Key'!$B$8)),1,0))</f>
        <v/>
      </c>
      <c r="H27" s="22" t="str">
        <f aca="false">IF('Class Responses'!$B27="","",IF(UPPER(TRIM('Class Responses'!H27))=UPPER(TRIM('Answer Key'!$B$9)),1,0))</f>
        <v/>
      </c>
      <c r="I27" s="22" t="str">
        <f aca="false">IF('Class Responses'!$B27="","",IF(UPPER(TRIM('Class Responses'!I27))=UPPER(TRIM('Answer Key'!$B$10)),1,0))</f>
        <v/>
      </c>
      <c r="J27" s="22" t="str">
        <f aca="false">IF('Class Responses'!$B27="","",IF(UPPER(TRIM('Class Responses'!J27))=UPPER(TRIM('Answer Key'!$B$11)),1,0))</f>
        <v/>
      </c>
      <c r="K27" s="22" t="str">
        <f aca="false">IF('Class Responses'!$B27="","",IF(UPPER(TRIM('Class Responses'!K27))=UPPER(TRIM('Answer Key'!$B$12)),1,0))</f>
        <v/>
      </c>
      <c r="L27" s="22" t="str">
        <f aca="false">IF('Class Responses'!$B27="","",IF(UPPER(TRIM('Class Responses'!L27))=UPPER(TRIM('Answer Key'!$B$13)),1,0))</f>
        <v/>
      </c>
      <c r="M27" s="22" t="str">
        <f aca="false">IF('Class Responses'!$B27="","",IF(UPPER(TRIM('Class Responses'!M27))=UPPER(TRIM('Answer Key'!$B$14)),1,0))</f>
        <v/>
      </c>
      <c r="N27" s="22" t="str">
        <f aca="false">IF('Class Responses'!$B27="","",IF(UPPER(TRIM('Class Responses'!N27))=UPPER(TRIM('Answer Key'!$B$15)),1,0))</f>
        <v/>
      </c>
      <c r="O27" s="22" t="str">
        <f aca="false">IF('Class Responses'!$B27="","",IF(UPPER(TRIM('Class Responses'!O27))=UPPER(TRIM('Answer Key'!$B$16)),1,0))</f>
        <v/>
      </c>
      <c r="P27" s="22" t="str">
        <f aca="false">IF('Class Responses'!$B27="","",IF(UPPER(TRIM('Class Responses'!P27))=UPPER(TRIM('Answer Key'!$B$17)),1,0))</f>
        <v/>
      </c>
      <c r="Q27" s="22" t="str">
        <f aca="false">IF('Class Responses'!$B27="","",IF(UPPER(TRIM('Class Responses'!Q27))=UPPER(TRIM('Answer Key'!$B$18)),1,0))</f>
        <v/>
      </c>
      <c r="R27" s="22" t="str">
        <f aca="false">IF('Class Responses'!$B27="","",IF(UPPER(TRIM('Class Responses'!R27))=UPPER(TRIM('Answer Key'!$B$19)),1,0))</f>
        <v/>
      </c>
      <c r="S27" s="22" t="str">
        <f aca="false">IF('Class Responses'!$B27="","",IF(UPPER(TRIM('Class Responses'!S27))=UPPER(TRIM('Answer Key'!$B$20)),1,0))</f>
        <v/>
      </c>
      <c r="T27" s="22" t="str">
        <f aca="false">IF('Class Responses'!$B27="","",IF(UPPER(TRIM('Class Responses'!T27))=UPPER(TRIM('Answer Key'!$B$21)),1,0))</f>
        <v/>
      </c>
      <c r="U27" s="22" t="str">
        <f aca="false">IF('Class Responses'!$B27="","",IF(UPPER(TRIM('Class Responses'!U27))=UPPER(TRIM('Answer Key'!$B$22)),1,0))</f>
        <v/>
      </c>
      <c r="V27" s="22" t="str">
        <f aca="false">IF('Class Responses'!$B27="","",IF(UPPER(TRIM('Class Responses'!V27))=UPPER(TRIM('Answer Key'!$B$23)),1,0))</f>
        <v/>
      </c>
      <c r="W27" s="22" t="str">
        <f aca="false">IF('Class Responses'!$B27="","",IF(UPPER(TRIM('Class Responses'!W27))=UPPER(TRIM('Answer Key'!$B$24)),1,0))</f>
        <v/>
      </c>
      <c r="X27" s="22" t="str">
        <f aca="false">IF('Class Responses'!$B27="","",IF(UPPER(TRIM('Class Responses'!X27))=UPPER(TRIM('Answer Key'!$B$25)),1,0))</f>
        <v/>
      </c>
      <c r="Y27" s="22" t="str">
        <f aca="false">IF('Class Responses'!$B27="","",IF(UPPER(TRIM('Class Responses'!Y27))=UPPER(TRIM('Answer Key'!$B$26)),1,0))</f>
        <v/>
      </c>
      <c r="Z27" s="22" t="str">
        <f aca="false">IF('Class Responses'!$B27="","",IF(UPPER(TRIM('Class Responses'!Z27))=UPPER(TRIM('Answer Key'!$B$27)),1,0))</f>
        <v/>
      </c>
      <c r="AA27" s="22" t="str">
        <f aca="false">IF('Class Responses'!$B27="","",IF(UPPER(TRIM('Class Responses'!AA27))=UPPER(TRIM('Answer Key'!$B$28)),1,0))</f>
        <v/>
      </c>
      <c r="AB27" s="22" t="str">
        <f aca="false">IF('Class Responses'!$B27="","",IF(UPPER(TRIM('Class Responses'!AB27))=UPPER(TRIM('Answer Key'!$B$29)),1,0))</f>
        <v/>
      </c>
      <c r="AC27" s="22" t="str">
        <f aca="false">IF('Class Responses'!$B27="","",IF(UPPER(TRIM('Class Responses'!AC27))=UPPER(TRIM('Answer Key'!$B$30)),1,0))</f>
        <v/>
      </c>
      <c r="AD27" s="22" t="str">
        <f aca="false">IF('Class Responses'!$B27="","",IF(UPPER(TRIM('Class Responses'!AD27))=UPPER(TRIM('Answer Key'!$B$31)),1,0))</f>
        <v/>
      </c>
      <c r="AE27" s="22" t="str">
        <f aca="false">IF('Class Responses'!$B27="","",IF(UPPER(TRIM('Class Responses'!AE27))=UPPER(TRIM('Answer Key'!$B$32)),1,0))</f>
        <v/>
      </c>
      <c r="AF27" s="22" t="str">
        <f aca="false">IF('Class Responses'!$B27="","",IF(UPPER(TRIM('Class Responses'!AF27))=UPPER(TRIM('Answer Key'!$B$33)),1,0))</f>
        <v/>
      </c>
      <c r="AG27" s="22" t="str">
        <f aca="false">IF('Class Responses'!$B27="","",IF('Class Responses'!AG27=1,1,0))</f>
        <v/>
      </c>
      <c r="AH27" s="22" t="str">
        <f aca="false">IF('Class Responses'!$B27="","",IF('Class Responses'!AH27=1,1,0))</f>
        <v/>
      </c>
      <c r="AI27" s="22" t="str">
        <f aca="false">IF('Class Responses'!$B27="","",IF('Class Responses'!AI27=1,1,0))</f>
        <v/>
      </c>
      <c r="AJ27" s="22" t="str">
        <f aca="false">IF('Class Responses'!$B27="","",IF('Class Responses'!AJ27=1,1,0))</f>
        <v/>
      </c>
      <c r="AK27" s="22" t="str">
        <f aca="false">IF('Class Responses'!$B27="","",IF('Class Responses'!AK27=1,1,0))</f>
        <v/>
      </c>
      <c r="AL27" s="22" t="str">
        <f aca="false">IF('Class Responses'!$B27="","",IF('Class Responses'!AL27=1,1,0))</f>
        <v/>
      </c>
      <c r="AM27" s="22" t="str">
        <f aca="false">IF('Class Responses'!$B27="","",IF('Class Responses'!AM27=1,1,0))</f>
        <v/>
      </c>
      <c r="AN27" s="22" t="str">
        <f aca="false">IF('Class Responses'!$B27="","",IF('Class Responses'!AN27=1,1,0))</f>
        <v/>
      </c>
      <c r="AO27" s="22" t="str">
        <f aca="false">IF('Class Responses'!$B27="","",IF('Class Responses'!AO27=1,1,0))</f>
        <v/>
      </c>
      <c r="AP27" s="22" t="str">
        <f aca="false">IF('Class Responses'!$B27="","",IF('Class Responses'!AP27=1,1,0))</f>
        <v/>
      </c>
    </row>
    <row r="28" customFormat="false" ht="15" hidden="false" customHeight="false" outlineLevel="0" collapsed="false">
      <c r="A28" s="32" t="n">
        <f aca="false">'Class Responses'!A28</f>
        <v>25</v>
      </c>
      <c r="B28" s="21" t="n">
        <f aca="false">'Class Responses'!B28</f>
        <v>0</v>
      </c>
      <c r="C28" s="22" t="str">
        <f aca="false">IF('Class Responses'!$B28="","",IF(UPPER(TRIM('Class Responses'!C28))=UPPER(TRIM('Answer Key'!$B$4)),1,0))</f>
        <v/>
      </c>
      <c r="D28" s="22" t="str">
        <f aca="false">IF('Class Responses'!$B28="","",IF(UPPER(TRIM('Class Responses'!D28))=UPPER(TRIM('Answer Key'!$B$5)),1,0))</f>
        <v/>
      </c>
      <c r="E28" s="22" t="str">
        <f aca="false">IF('Class Responses'!$B28="","",IF(UPPER(TRIM('Class Responses'!E28))=UPPER(TRIM('Answer Key'!$B$6)),1,0))</f>
        <v/>
      </c>
      <c r="F28" s="22" t="str">
        <f aca="false">IF('Class Responses'!$B28="","",IF(UPPER(TRIM('Class Responses'!F28))=UPPER(TRIM('Answer Key'!$B$7)),1,0))</f>
        <v/>
      </c>
      <c r="G28" s="22" t="str">
        <f aca="false">IF('Class Responses'!$B28="","",IF(UPPER(TRIM('Class Responses'!G28))=UPPER(TRIM('Answer Key'!$B$8)),1,0))</f>
        <v/>
      </c>
      <c r="H28" s="22" t="str">
        <f aca="false">IF('Class Responses'!$B28="","",IF(UPPER(TRIM('Class Responses'!H28))=UPPER(TRIM('Answer Key'!$B$9)),1,0))</f>
        <v/>
      </c>
      <c r="I28" s="22" t="str">
        <f aca="false">IF('Class Responses'!$B28="","",IF(UPPER(TRIM('Class Responses'!I28))=UPPER(TRIM('Answer Key'!$B$10)),1,0))</f>
        <v/>
      </c>
      <c r="J28" s="22" t="str">
        <f aca="false">IF('Class Responses'!$B28="","",IF(UPPER(TRIM('Class Responses'!J28))=UPPER(TRIM('Answer Key'!$B$11)),1,0))</f>
        <v/>
      </c>
      <c r="K28" s="22" t="str">
        <f aca="false">IF('Class Responses'!$B28="","",IF(UPPER(TRIM('Class Responses'!K28))=UPPER(TRIM('Answer Key'!$B$12)),1,0))</f>
        <v/>
      </c>
      <c r="L28" s="22" t="str">
        <f aca="false">IF('Class Responses'!$B28="","",IF(UPPER(TRIM('Class Responses'!L28))=UPPER(TRIM('Answer Key'!$B$13)),1,0))</f>
        <v/>
      </c>
      <c r="M28" s="22" t="str">
        <f aca="false">IF('Class Responses'!$B28="","",IF(UPPER(TRIM('Class Responses'!M28))=UPPER(TRIM('Answer Key'!$B$14)),1,0))</f>
        <v/>
      </c>
      <c r="N28" s="22" t="str">
        <f aca="false">IF('Class Responses'!$B28="","",IF(UPPER(TRIM('Class Responses'!N28))=UPPER(TRIM('Answer Key'!$B$15)),1,0))</f>
        <v/>
      </c>
      <c r="O28" s="22" t="str">
        <f aca="false">IF('Class Responses'!$B28="","",IF(UPPER(TRIM('Class Responses'!O28))=UPPER(TRIM('Answer Key'!$B$16)),1,0))</f>
        <v/>
      </c>
      <c r="P28" s="22" t="str">
        <f aca="false">IF('Class Responses'!$B28="","",IF(UPPER(TRIM('Class Responses'!P28))=UPPER(TRIM('Answer Key'!$B$17)),1,0))</f>
        <v/>
      </c>
      <c r="Q28" s="22" t="str">
        <f aca="false">IF('Class Responses'!$B28="","",IF(UPPER(TRIM('Class Responses'!Q28))=UPPER(TRIM('Answer Key'!$B$18)),1,0))</f>
        <v/>
      </c>
      <c r="R28" s="22" t="str">
        <f aca="false">IF('Class Responses'!$B28="","",IF(UPPER(TRIM('Class Responses'!R28))=UPPER(TRIM('Answer Key'!$B$19)),1,0))</f>
        <v/>
      </c>
      <c r="S28" s="22" t="str">
        <f aca="false">IF('Class Responses'!$B28="","",IF(UPPER(TRIM('Class Responses'!S28))=UPPER(TRIM('Answer Key'!$B$20)),1,0))</f>
        <v/>
      </c>
      <c r="T28" s="22" t="str">
        <f aca="false">IF('Class Responses'!$B28="","",IF(UPPER(TRIM('Class Responses'!T28))=UPPER(TRIM('Answer Key'!$B$21)),1,0))</f>
        <v/>
      </c>
      <c r="U28" s="22" t="str">
        <f aca="false">IF('Class Responses'!$B28="","",IF(UPPER(TRIM('Class Responses'!U28))=UPPER(TRIM('Answer Key'!$B$22)),1,0))</f>
        <v/>
      </c>
      <c r="V28" s="22" t="str">
        <f aca="false">IF('Class Responses'!$B28="","",IF(UPPER(TRIM('Class Responses'!V28))=UPPER(TRIM('Answer Key'!$B$23)),1,0))</f>
        <v/>
      </c>
      <c r="W28" s="22" t="str">
        <f aca="false">IF('Class Responses'!$B28="","",IF(UPPER(TRIM('Class Responses'!W28))=UPPER(TRIM('Answer Key'!$B$24)),1,0))</f>
        <v/>
      </c>
      <c r="X28" s="22" t="str">
        <f aca="false">IF('Class Responses'!$B28="","",IF(UPPER(TRIM('Class Responses'!X28))=UPPER(TRIM('Answer Key'!$B$25)),1,0))</f>
        <v/>
      </c>
      <c r="Y28" s="22" t="str">
        <f aca="false">IF('Class Responses'!$B28="","",IF(UPPER(TRIM('Class Responses'!Y28))=UPPER(TRIM('Answer Key'!$B$26)),1,0))</f>
        <v/>
      </c>
      <c r="Z28" s="22" t="str">
        <f aca="false">IF('Class Responses'!$B28="","",IF(UPPER(TRIM('Class Responses'!Z28))=UPPER(TRIM('Answer Key'!$B$27)),1,0))</f>
        <v/>
      </c>
      <c r="AA28" s="22" t="str">
        <f aca="false">IF('Class Responses'!$B28="","",IF(UPPER(TRIM('Class Responses'!AA28))=UPPER(TRIM('Answer Key'!$B$28)),1,0))</f>
        <v/>
      </c>
      <c r="AB28" s="22" t="str">
        <f aca="false">IF('Class Responses'!$B28="","",IF(UPPER(TRIM('Class Responses'!AB28))=UPPER(TRIM('Answer Key'!$B$29)),1,0))</f>
        <v/>
      </c>
      <c r="AC28" s="22" t="str">
        <f aca="false">IF('Class Responses'!$B28="","",IF(UPPER(TRIM('Class Responses'!AC28))=UPPER(TRIM('Answer Key'!$B$30)),1,0))</f>
        <v/>
      </c>
      <c r="AD28" s="22" t="str">
        <f aca="false">IF('Class Responses'!$B28="","",IF(UPPER(TRIM('Class Responses'!AD28))=UPPER(TRIM('Answer Key'!$B$31)),1,0))</f>
        <v/>
      </c>
      <c r="AE28" s="22" t="str">
        <f aca="false">IF('Class Responses'!$B28="","",IF(UPPER(TRIM('Class Responses'!AE28))=UPPER(TRIM('Answer Key'!$B$32)),1,0))</f>
        <v/>
      </c>
      <c r="AF28" s="22" t="str">
        <f aca="false">IF('Class Responses'!$B28="","",IF(UPPER(TRIM('Class Responses'!AF28))=UPPER(TRIM('Answer Key'!$B$33)),1,0))</f>
        <v/>
      </c>
      <c r="AG28" s="22" t="str">
        <f aca="false">IF('Class Responses'!$B28="","",IF('Class Responses'!AG28=1,1,0))</f>
        <v/>
      </c>
      <c r="AH28" s="22" t="str">
        <f aca="false">IF('Class Responses'!$B28="","",IF('Class Responses'!AH28=1,1,0))</f>
        <v/>
      </c>
      <c r="AI28" s="22" t="str">
        <f aca="false">IF('Class Responses'!$B28="","",IF('Class Responses'!AI28=1,1,0))</f>
        <v/>
      </c>
      <c r="AJ28" s="22" t="str">
        <f aca="false">IF('Class Responses'!$B28="","",IF('Class Responses'!AJ28=1,1,0))</f>
        <v/>
      </c>
      <c r="AK28" s="22" t="str">
        <f aca="false">IF('Class Responses'!$B28="","",IF('Class Responses'!AK28=1,1,0))</f>
        <v/>
      </c>
      <c r="AL28" s="22" t="str">
        <f aca="false">IF('Class Responses'!$B28="","",IF('Class Responses'!AL28=1,1,0))</f>
        <v/>
      </c>
      <c r="AM28" s="22" t="str">
        <f aca="false">IF('Class Responses'!$B28="","",IF('Class Responses'!AM28=1,1,0))</f>
        <v/>
      </c>
      <c r="AN28" s="22" t="str">
        <f aca="false">IF('Class Responses'!$B28="","",IF('Class Responses'!AN28=1,1,0))</f>
        <v/>
      </c>
      <c r="AO28" s="22" t="str">
        <f aca="false">IF('Class Responses'!$B28="","",IF('Class Responses'!AO28=1,1,0))</f>
        <v/>
      </c>
      <c r="AP28" s="22" t="str">
        <f aca="false">IF('Class Responses'!$B28="","",IF('Class Responses'!AP28=1,1,0))</f>
        <v/>
      </c>
    </row>
    <row r="29" customFormat="false" ht="15" hidden="false" customHeight="false" outlineLevel="0" collapsed="false">
      <c r="A29" s="32" t="n">
        <f aca="false">'Class Responses'!A29</f>
        <v>26</v>
      </c>
      <c r="B29" s="21" t="n">
        <f aca="false">'Class Responses'!B29</f>
        <v>0</v>
      </c>
      <c r="C29" s="22" t="str">
        <f aca="false">IF('Class Responses'!$B29="","",IF(UPPER(TRIM('Class Responses'!C29))=UPPER(TRIM('Answer Key'!$B$4)),1,0))</f>
        <v/>
      </c>
      <c r="D29" s="22" t="str">
        <f aca="false">IF('Class Responses'!$B29="","",IF(UPPER(TRIM('Class Responses'!D29))=UPPER(TRIM('Answer Key'!$B$5)),1,0))</f>
        <v/>
      </c>
      <c r="E29" s="22" t="str">
        <f aca="false">IF('Class Responses'!$B29="","",IF(UPPER(TRIM('Class Responses'!E29))=UPPER(TRIM('Answer Key'!$B$6)),1,0))</f>
        <v/>
      </c>
      <c r="F29" s="22" t="str">
        <f aca="false">IF('Class Responses'!$B29="","",IF(UPPER(TRIM('Class Responses'!F29))=UPPER(TRIM('Answer Key'!$B$7)),1,0))</f>
        <v/>
      </c>
      <c r="G29" s="22" t="str">
        <f aca="false">IF('Class Responses'!$B29="","",IF(UPPER(TRIM('Class Responses'!G29))=UPPER(TRIM('Answer Key'!$B$8)),1,0))</f>
        <v/>
      </c>
      <c r="H29" s="22" t="str">
        <f aca="false">IF('Class Responses'!$B29="","",IF(UPPER(TRIM('Class Responses'!H29))=UPPER(TRIM('Answer Key'!$B$9)),1,0))</f>
        <v/>
      </c>
      <c r="I29" s="22" t="str">
        <f aca="false">IF('Class Responses'!$B29="","",IF(UPPER(TRIM('Class Responses'!I29))=UPPER(TRIM('Answer Key'!$B$10)),1,0))</f>
        <v/>
      </c>
      <c r="J29" s="22" t="str">
        <f aca="false">IF('Class Responses'!$B29="","",IF(UPPER(TRIM('Class Responses'!J29))=UPPER(TRIM('Answer Key'!$B$11)),1,0))</f>
        <v/>
      </c>
      <c r="K29" s="22" t="str">
        <f aca="false">IF('Class Responses'!$B29="","",IF(UPPER(TRIM('Class Responses'!K29))=UPPER(TRIM('Answer Key'!$B$12)),1,0))</f>
        <v/>
      </c>
      <c r="L29" s="22" t="str">
        <f aca="false">IF('Class Responses'!$B29="","",IF(UPPER(TRIM('Class Responses'!L29))=UPPER(TRIM('Answer Key'!$B$13)),1,0))</f>
        <v/>
      </c>
      <c r="M29" s="22" t="str">
        <f aca="false">IF('Class Responses'!$B29="","",IF(UPPER(TRIM('Class Responses'!M29))=UPPER(TRIM('Answer Key'!$B$14)),1,0))</f>
        <v/>
      </c>
      <c r="N29" s="22" t="str">
        <f aca="false">IF('Class Responses'!$B29="","",IF(UPPER(TRIM('Class Responses'!N29))=UPPER(TRIM('Answer Key'!$B$15)),1,0))</f>
        <v/>
      </c>
      <c r="O29" s="22" t="str">
        <f aca="false">IF('Class Responses'!$B29="","",IF(UPPER(TRIM('Class Responses'!O29))=UPPER(TRIM('Answer Key'!$B$16)),1,0))</f>
        <v/>
      </c>
      <c r="P29" s="22" t="str">
        <f aca="false">IF('Class Responses'!$B29="","",IF(UPPER(TRIM('Class Responses'!P29))=UPPER(TRIM('Answer Key'!$B$17)),1,0))</f>
        <v/>
      </c>
      <c r="Q29" s="22" t="str">
        <f aca="false">IF('Class Responses'!$B29="","",IF(UPPER(TRIM('Class Responses'!Q29))=UPPER(TRIM('Answer Key'!$B$18)),1,0))</f>
        <v/>
      </c>
      <c r="R29" s="22" t="str">
        <f aca="false">IF('Class Responses'!$B29="","",IF(UPPER(TRIM('Class Responses'!R29))=UPPER(TRIM('Answer Key'!$B$19)),1,0))</f>
        <v/>
      </c>
      <c r="S29" s="22" t="str">
        <f aca="false">IF('Class Responses'!$B29="","",IF(UPPER(TRIM('Class Responses'!S29))=UPPER(TRIM('Answer Key'!$B$20)),1,0))</f>
        <v/>
      </c>
      <c r="T29" s="22" t="str">
        <f aca="false">IF('Class Responses'!$B29="","",IF(UPPER(TRIM('Class Responses'!T29))=UPPER(TRIM('Answer Key'!$B$21)),1,0))</f>
        <v/>
      </c>
      <c r="U29" s="22" t="str">
        <f aca="false">IF('Class Responses'!$B29="","",IF(UPPER(TRIM('Class Responses'!U29))=UPPER(TRIM('Answer Key'!$B$22)),1,0))</f>
        <v/>
      </c>
      <c r="V29" s="22" t="str">
        <f aca="false">IF('Class Responses'!$B29="","",IF(UPPER(TRIM('Class Responses'!V29))=UPPER(TRIM('Answer Key'!$B$23)),1,0))</f>
        <v/>
      </c>
      <c r="W29" s="22" t="str">
        <f aca="false">IF('Class Responses'!$B29="","",IF(UPPER(TRIM('Class Responses'!W29))=UPPER(TRIM('Answer Key'!$B$24)),1,0))</f>
        <v/>
      </c>
      <c r="X29" s="22" t="str">
        <f aca="false">IF('Class Responses'!$B29="","",IF(UPPER(TRIM('Class Responses'!X29))=UPPER(TRIM('Answer Key'!$B$25)),1,0))</f>
        <v/>
      </c>
      <c r="Y29" s="22" t="str">
        <f aca="false">IF('Class Responses'!$B29="","",IF(UPPER(TRIM('Class Responses'!Y29))=UPPER(TRIM('Answer Key'!$B$26)),1,0))</f>
        <v/>
      </c>
      <c r="Z29" s="22" t="str">
        <f aca="false">IF('Class Responses'!$B29="","",IF(UPPER(TRIM('Class Responses'!Z29))=UPPER(TRIM('Answer Key'!$B$27)),1,0))</f>
        <v/>
      </c>
      <c r="AA29" s="22" t="str">
        <f aca="false">IF('Class Responses'!$B29="","",IF(UPPER(TRIM('Class Responses'!AA29))=UPPER(TRIM('Answer Key'!$B$28)),1,0))</f>
        <v/>
      </c>
      <c r="AB29" s="22" t="str">
        <f aca="false">IF('Class Responses'!$B29="","",IF(UPPER(TRIM('Class Responses'!AB29))=UPPER(TRIM('Answer Key'!$B$29)),1,0))</f>
        <v/>
      </c>
      <c r="AC29" s="22" t="str">
        <f aca="false">IF('Class Responses'!$B29="","",IF(UPPER(TRIM('Class Responses'!AC29))=UPPER(TRIM('Answer Key'!$B$30)),1,0))</f>
        <v/>
      </c>
      <c r="AD29" s="22" t="str">
        <f aca="false">IF('Class Responses'!$B29="","",IF(UPPER(TRIM('Class Responses'!AD29))=UPPER(TRIM('Answer Key'!$B$31)),1,0))</f>
        <v/>
      </c>
      <c r="AE29" s="22" t="str">
        <f aca="false">IF('Class Responses'!$B29="","",IF(UPPER(TRIM('Class Responses'!AE29))=UPPER(TRIM('Answer Key'!$B$32)),1,0))</f>
        <v/>
      </c>
      <c r="AF29" s="22" t="str">
        <f aca="false">IF('Class Responses'!$B29="","",IF(UPPER(TRIM('Class Responses'!AF29))=UPPER(TRIM('Answer Key'!$B$33)),1,0))</f>
        <v/>
      </c>
      <c r="AG29" s="22" t="str">
        <f aca="false">IF('Class Responses'!$B29="","",IF('Class Responses'!AG29=1,1,0))</f>
        <v/>
      </c>
      <c r="AH29" s="22" t="str">
        <f aca="false">IF('Class Responses'!$B29="","",IF('Class Responses'!AH29=1,1,0))</f>
        <v/>
      </c>
      <c r="AI29" s="22" t="str">
        <f aca="false">IF('Class Responses'!$B29="","",IF('Class Responses'!AI29=1,1,0))</f>
        <v/>
      </c>
      <c r="AJ29" s="22" t="str">
        <f aca="false">IF('Class Responses'!$B29="","",IF('Class Responses'!AJ29=1,1,0))</f>
        <v/>
      </c>
      <c r="AK29" s="22" t="str">
        <f aca="false">IF('Class Responses'!$B29="","",IF('Class Responses'!AK29=1,1,0))</f>
        <v/>
      </c>
      <c r="AL29" s="22" t="str">
        <f aca="false">IF('Class Responses'!$B29="","",IF('Class Responses'!AL29=1,1,0))</f>
        <v/>
      </c>
      <c r="AM29" s="22" t="str">
        <f aca="false">IF('Class Responses'!$B29="","",IF('Class Responses'!AM29=1,1,0))</f>
        <v/>
      </c>
      <c r="AN29" s="22" t="str">
        <f aca="false">IF('Class Responses'!$B29="","",IF('Class Responses'!AN29=1,1,0))</f>
        <v/>
      </c>
      <c r="AO29" s="22" t="str">
        <f aca="false">IF('Class Responses'!$B29="","",IF('Class Responses'!AO29=1,1,0))</f>
        <v/>
      </c>
      <c r="AP29" s="22" t="str">
        <f aca="false">IF('Class Responses'!$B29="","",IF('Class Responses'!AP29=1,1,0))</f>
        <v/>
      </c>
    </row>
    <row r="30" customFormat="false" ht="15" hidden="false" customHeight="false" outlineLevel="0" collapsed="false">
      <c r="A30" s="32" t="n">
        <f aca="false">'Class Responses'!A30</f>
        <v>27</v>
      </c>
      <c r="B30" s="21" t="n">
        <f aca="false">'Class Responses'!B30</f>
        <v>0</v>
      </c>
      <c r="C30" s="22" t="str">
        <f aca="false">IF('Class Responses'!$B30="","",IF(UPPER(TRIM('Class Responses'!C30))=UPPER(TRIM('Answer Key'!$B$4)),1,0))</f>
        <v/>
      </c>
      <c r="D30" s="22" t="str">
        <f aca="false">IF('Class Responses'!$B30="","",IF(UPPER(TRIM('Class Responses'!D30))=UPPER(TRIM('Answer Key'!$B$5)),1,0))</f>
        <v/>
      </c>
      <c r="E30" s="22" t="str">
        <f aca="false">IF('Class Responses'!$B30="","",IF(UPPER(TRIM('Class Responses'!E30))=UPPER(TRIM('Answer Key'!$B$6)),1,0))</f>
        <v/>
      </c>
      <c r="F30" s="22" t="str">
        <f aca="false">IF('Class Responses'!$B30="","",IF(UPPER(TRIM('Class Responses'!F30))=UPPER(TRIM('Answer Key'!$B$7)),1,0))</f>
        <v/>
      </c>
      <c r="G30" s="22" t="str">
        <f aca="false">IF('Class Responses'!$B30="","",IF(UPPER(TRIM('Class Responses'!G30))=UPPER(TRIM('Answer Key'!$B$8)),1,0))</f>
        <v/>
      </c>
      <c r="H30" s="22" t="str">
        <f aca="false">IF('Class Responses'!$B30="","",IF(UPPER(TRIM('Class Responses'!H30))=UPPER(TRIM('Answer Key'!$B$9)),1,0))</f>
        <v/>
      </c>
      <c r="I30" s="22" t="str">
        <f aca="false">IF('Class Responses'!$B30="","",IF(UPPER(TRIM('Class Responses'!I30))=UPPER(TRIM('Answer Key'!$B$10)),1,0))</f>
        <v/>
      </c>
      <c r="J30" s="22" t="str">
        <f aca="false">IF('Class Responses'!$B30="","",IF(UPPER(TRIM('Class Responses'!J30))=UPPER(TRIM('Answer Key'!$B$11)),1,0))</f>
        <v/>
      </c>
      <c r="K30" s="22" t="str">
        <f aca="false">IF('Class Responses'!$B30="","",IF(UPPER(TRIM('Class Responses'!K30))=UPPER(TRIM('Answer Key'!$B$12)),1,0))</f>
        <v/>
      </c>
      <c r="L30" s="22" t="str">
        <f aca="false">IF('Class Responses'!$B30="","",IF(UPPER(TRIM('Class Responses'!L30))=UPPER(TRIM('Answer Key'!$B$13)),1,0))</f>
        <v/>
      </c>
      <c r="M30" s="22" t="str">
        <f aca="false">IF('Class Responses'!$B30="","",IF(UPPER(TRIM('Class Responses'!M30))=UPPER(TRIM('Answer Key'!$B$14)),1,0))</f>
        <v/>
      </c>
      <c r="N30" s="22" t="str">
        <f aca="false">IF('Class Responses'!$B30="","",IF(UPPER(TRIM('Class Responses'!N30))=UPPER(TRIM('Answer Key'!$B$15)),1,0))</f>
        <v/>
      </c>
      <c r="O30" s="22" t="str">
        <f aca="false">IF('Class Responses'!$B30="","",IF(UPPER(TRIM('Class Responses'!O30))=UPPER(TRIM('Answer Key'!$B$16)),1,0))</f>
        <v/>
      </c>
      <c r="P30" s="22" t="str">
        <f aca="false">IF('Class Responses'!$B30="","",IF(UPPER(TRIM('Class Responses'!P30))=UPPER(TRIM('Answer Key'!$B$17)),1,0))</f>
        <v/>
      </c>
      <c r="Q30" s="22" t="str">
        <f aca="false">IF('Class Responses'!$B30="","",IF(UPPER(TRIM('Class Responses'!Q30))=UPPER(TRIM('Answer Key'!$B$18)),1,0))</f>
        <v/>
      </c>
      <c r="R30" s="22" t="str">
        <f aca="false">IF('Class Responses'!$B30="","",IF(UPPER(TRIM('Class Responses'!R30))=UPPER(TRIM('Answer Key'!$B$19)),1,0))</f>
        <v/>
      </c>
      <c r="S30" s="22" t="str">
        <f aca="false">IF('Class Responses'!$B30="","",IF(UPPER(TRIM('Class Responses'!S30))=UPPER(TRIM('Answer Key'!$B$20)),1,0))</f>
        <v/>
      </c>
      <c r="T30" s="22" t="str">
        <f aca="false">IF('Class Responses'!$B30="","",IF(UPPER(TRIM('Class Responses'!T30))=UPPER(TRIM('Answer Key'!$B$21)),1,0))</f>
        <v/>
      </c>
      <c r="U30" s="22" t="str">
        <f aca="false">IF('Class Responses'!$B30="","",IF(UPPER(TRIM('Class Responses'!U30))=UPPER(TRIM('Answer Key'!$B$22)),1,0))</f>
        <v/>
      </c>
      <c r="V30" s="22" t="str">
        <f aca="false">IF('Class Responses'!$B30="","",IF(UPPER(TRIM('Class Responses'!V30))=UPPER(TRIM('Answer Key'!$B$23)),1,0))</f>
        <v/>
      </c>
      <c r="W30" s="22" t="str">
        <f aca="false">IF('Class Responses'!$B30="","",IF(UPPER(TRIM('Class Responses'!W30))=UPPER(TRIM('Answer Key'!$B$24)),1,0))</f>
        <v/>
      </c>
      <c r="X30" s="22" t="str">
        <f aca="false">IF('Class Responses'!$B30="","",IF(UPPER(TRIM('Class Responses'!X30))=UPPER(TRIM('Answer Key'!$B$25)),1,0))</f>
        <v/>
      </c>
      <c r="Y30" s="22" t="str">
        <f aca="false">IF('Class Responses'!$B30="","",IF(UPPER(TRIM('Class Responses'!Y30))=UPPER(TRIM('Answer Key'!$B$26)),1,0))</f>
        <v/>
      </c>
      <c r="Z30" s="22" t="str">
        <f aca="false">IF('Class Responses'!$B30="","",IF(UPPER(TRIM('Class Responses'!Z30))=UPPER(TRIM('Answer Key'!$B$27)),1,0))</f>
        <v/>
      </c>
      <c r="AA30" s="22" t="str">
        <f aca="false">IF('Class Responses'!$B30="","",IF(UPPER(TRIM('Class Responses'!AA30))=UPPER(TRIM('Answer Key'!$B$28)),1,0))</f>
        <v/>
      </c>
      <c r="AB30" s="22" t="str">
        <f aca="false">IF('Class Responses'!$B30="","",IF(UPPER(TRIM('Class Responses'!AB30))=UPPER(TRIM('Answer Key'!$B$29)),1,0))</f>
        <v/>
      </c>
      <c r="AC30" s="22" t="str">
        <f aca="false">IF('Class Responses'!$B30="","",IF(UPPER(TRIM('Class Responses'!AC30))=UPPER(TRIM('Answer Key'!$B$30)),1,0))</f>
        <v/>
      </c>
      <c r="AD30" s="22" t="str">
        <f aca="false">IF('Class Responses'!$B30="","",IF(UPPER(TRIM('Class Responses'!AD30))=UPPER(TRIM('Answer Key'!$B$31)),1,0))</f>
        <v/>
      </c>
      <c r="AE30" s="22" t="str">
        <f aca="false">IF('Class Responses'!$B30="","",IF(UPPER(TRIM('Class Responses'!AE30))=UPPER(TRIM('Answer Key'!$B$32)),1,0))</f>
        <v/>
      </c>
      <c r="AF30" s="22" t="str">
        <f aca="false">IF('Class Responses'!$B30="","",IF(UPPER(TRIM('Class Responses'!AF30))=UPPER(TRIM('Answer Key'!$B$33)),1,0))</f>
        <v/>
      </c>
      <c r="AG30" s="22" t="str">
        <f aca="false">IF('Class Responses'!$B30="","",IF('Class Responses'!AG30=1,1,0))</f>
        <v/>
      </c>
      <c r="AH30" s="22" t="str">
        <f aca="false">IF('Class Responses'!$B30="","",IF('Class Responses'!AH30=1,1,0))</f>
        <v/>
      </c>
      <c r="AI30" s="22" t="str">
        <f aca="false">IF('Class Responses'!$B30="","",IF('Class Responses'!AI30=1,1,0))</f>
        <v/>
      </c>
      <c r="AJ30" s="22" t="str">
        <f aca="false">IF('Class Responses'!$B30="","",IF('Class Responses'!AJ30=1,1,0))</f>
        <v/>
      </c>
      <c r="AK30" s="22" t="str">
        <f aca="false">IF('Class Responses'!$B30="","",IF('Class Responses'!AK30=1,1,0))</f>
        <v/>
      </c>
      <c r="AL30" s="22" t="str">
        <f aca="false">IF('Class Responses'!$B30="","",IF('Class Responses'!AL30=1,1,0))</f>
        <v/>
      </c>
      <c r="AM30" s="22" t="str">
        <f aca="false">IF('Class Responses'!$B30="","",IF('Class Responses'!AM30=1,1,0))</f>
        <v/>
      </c>
      <c r="AN30" s="22" t="str">
        <f aca="false">IF('Class Responses'!$B30="","",IF('Class Responses'!AN30=1,1,0))</f>
        <v/>
      </c>
      <c r="AO30" s="22" t="str">
        <f aca="false">IF('Class Responses'!$B30="","",IF('Class Responses'!AO30=1,1,0))</f>
        <v/>
      </c>
      <c r="AP30" s="22" t="str">
        <f aca="false">IF('Class Responses'!$B30="","",IF('Class Responses'!AP30=1,1,0))</f>
        <v/>
      </c>
    </row>
    <row r="31" customFormat="false" ht="15" hidden="false" customHeight="false" outlineLevel="0" collapsed="false">
      <c r="A31" s="32" t="n">
        <f aca="false">'Class Responses'!A31</f>
        <v>28</v>
      </c>
      <c r="B31" s="21" t="n">
        <f aca="false">'Class Responses'!B31</f>
        <v>0</v>
      </c>
      <c r="C31" s="22" t="str">
        <f aca="false">IF('Class Responses'!$B31="","",IF(UPPER(TRIM('Class Responses'!C31))=UPPER(TRIM('Answer Key'!$B$4)),1,0))</f>
        <v/>
      </c>
      <c r="D31" s="22" t="str">
        <f aca="false">IF('Class Responses'!$B31="","",IF(UPPER(TRIM('Class Responses'!D31))=UPPER(TRIM('Answer Key'!$B$5)),1,0))</f>
        <v/>
      </c>
      <c r="E31" s="22" t="str">
        <f aca="false">IF('Class Responses'!$B31="","",IF(UPPER(TRIM('Class Responses'!E31))=UPPER(TRIM('Answer Key'!$B$6)),1,0))</f>
        <v/>
      </c>
      <c r="F31" s="22" t="str">
        <f aca="false">IF('Class Responses'!$B31="","",IF(UPPER(TRIM('Class Responses'!F31))=UPPER(TRIM('Answer Key'!$B$7)),1,0))</f>
        <v/>
      </c>
      <c r="G31" s="22" t="str">
        <f aca="false">IF('Class Responses'!$B31="","",IF(UPPER(TRIM('Class Responses'!G31))=UPPER(TRIM('Answer Key'!$B$8)),1,0))</f>
        <v/>
      </c>
      <c r="H31" s="22" t="str">
        <f aca="false">IF('Class Responses'!$B31="","",IF(UPPER(TRIM('Class Responses'!H31))=UPPER(TRIM('Answer Key'!$B$9)),1,0))</f>
        <v/>
      </c>
      <c r="I31" s="22" t="str">
        <f aca="false">IF('Class Responses'!$B31="","",IF(UPPER(TRIM('Class Responses'!I31))=UPPER(TRIM('Answer Key'!$B$10)),1,0))</f>
        <v/>
      </c>
      <c r="J31" s="22" t="str">
        <f aca="false">IF('Class Responses'!$B31="","",IF(UPPER(TRIM('Class Responses'!J31))=UPPER(TRIM('Answer Key'!$B$11)),1,0))</f>
        <v/>
      </c>
      <c r="K31" s="22" t="str">
        <f aca="false">IF('Class Responses'!$B31="","",IF(UPPER(TRIM('Class Responses'!K31))=UPPER(TRIM('Answer Key'!$B$12)),1,0))</f>
        <v/>
      </c>
      <c r="L31" s="22" t="str">
        <f aca="false">IF('Class Responses'!$B31="","",IF(UPPER(TRIM('Class Responses'!L31))=UPPER(TRIM('Answer Key'!$B$13)),1,0))</f>
        <v/>
      </c>
      <c r="M31" s="22" t="str">
        <f aca="false">IF('Class Responses'!$B31="","",IF(UPPER(TRIM('Class Responses'!M31))=UPPER(TRIM('Answer Key'!$B$14)),1,0))</f>
        <v/>
      </c>
      <c r="N31" s="22" t="str">
        <f aca="false">IF('Class Responses'!$B31="","",IF(UPPER(TRIM('Class Responses'!N31))=UPPER(TRIM('Answer Key'!$B$15)),1,0))</f>
        <v/>
      </c>
      <c r="O31" s="22" t="str">
        <f aca="false">IF('Class Responses'!$B31="","",IF(UPPER(TRIM('Class Responses'!O31))=UPPER(TRIM('Answer Key'!$B$16)),1,0))</f>
        <v/>
      </c>
      <c r="P31" s="22" t="str">
        <f aca="false">IF('Class Responses'!$B31="","",IF(UPPER(TRIM('Class Responses'!P31))=UPPER(TRIM('Answer Key'!$B$17)),1,0))</f>
        <v/>
      </c>
      <c r="Q31" s="22" t="str">
        <f aca="false">IF('Class Responses'!$B31="","",IF(UPPER(TRIM('Class Responses'!Q31))=UPPER(TRIM('Answer Key'!$B$18)),1,0))</f>
        <v/>
      </c>
      <c r="R31" s="22" t="str">
        <f aca="false">IF('Class Responses'!$B31="","",IF(UPPER(TRIM('Class Responses'!R31))=UPPER(TRIM('Answer Key'!$B$19)),1,0))</f>
        <v/>
      </c>
      <c r="S31" s="22" t="str">
        <f aca="false">IF('Class Responses'!$B31="","",IF(UPPER(TRIM('Class Responses'!S31))=UPPER(TRIM('Answer Key'!$B$20)),1,0))</f>
        <v/>
      </c>
      <c r="T31" s="22" t="str">
        <f aca="false">IF('Class Responses'!$B31="","",IF(UPPER(TRIM('Class Responses'!T31))=UPPER(TRIM('Answer Key'!$B$21)),1,0))</f>
        <v/>
      </c>
      <c r="U31" s="22" t="str">
        <f aca="false">IF('Class Responses'!$B31="","",IF(UPPER(TRIM('Class Responses'!U31))=UPPER(TRIM('Answer Key'!$B$22)),1,0))</f>
        <v/>
      </c>
      <c r="V31" s="22" t="str">
        <f aca="false">IF('Class Responses'!$B31="","",IF(UPPER(TRIM('Class Responses'!V31))=UPPER(TRIM('Answer Key'!$B$23)),1,0))</f>
        <v/>
      </c>
      <c r="W31" s="22" t="str">
        <f aca="false">IF('Class Responses'!$B31="","",IF(UPPER(TRIM('Class Responses'!W31))=UPPER(TRIM('Answer Key'!$B$24)),1,0))</f>
        <v/>
      </c>
      <c r="X31" s="22" t="str">
        <f aca="false">IF('Class Responses'!$B31="","",IF(UPPER(TRIM('Class Responses'!X31))=UPPER(TRIM('Answer Key'!$B$25)),1,0))</f>
        <v/>
      </c>
      <c r="Y31" s="22" t="str">
        <f aca="false">IF('Class Responses'!$B31="","",IF(UPPER(TRIM('Class Responses'!Y31))=UPPER(TRIM('Answer Key'!$B$26)),1,0))</f>
        <v/>
      </c>
      <c r="Z31" s="22" t="str">
        <f aca="false">IF('Class Responses'!$B31="","",IF(UPPER(TRIM('Class Responses'!Z31))=UPPER(TRIM('Answer Key'!$B$27)),1,0))</f>
        <v/>
      </c>
      <c r="AA31" s="22" t="str">
        <f aca="false">IF('Class Responses'!$B31="","",IF(UPPER(TRIM('Class Responses'!AA31))=UPPER(TRIM('Answer Key'!$B$28)),1,0))</f>
        <v/>
      </c>
      <c r="AB31" s="22" t="str">
        <f aca="false">IF('Class Responses'!$B31="","",IF(UPPER(TRIM('Class Responses'!AB31))=UPPER(TRIM('Answer Key'!$B$29)),1,0))</f>
        <v/>
      </c>
      <c r="AC31" s="22" t="str">
        <f aca="false">IF('Class Responses'!$B31="","",IF(UPPER(TRIM('Class Responses'!AC31))=UPPER(TRIM('Answer Key'!$B$30)),1,0))</f>
        <v/>
      </c>
      <c r="AD31" s="22" t="str">
        <f aca="false">IF('Class Responses'!$B31="","",IF(UPPER(TRIM('Class Responses'!AD31))=UPPER(TRIM('Answer Key'!$B$31)),1,0))</f>
        <v/>
      </c>
      <c r="AE31" s="22" t="str">
        <f aca="false">IF('Class Responses'!$B31="","",IF(UPPER(TRIM('Class Responses'!AE31))=UPPER(TRIM('Answer Key'!$B$32)),1,0))</f>
        <v/>
      </c>
      <c r="AF31" s="22" t="str">
        <f aca="false">IF('Class Responses'!$B31="","",IF(UPPER(TRIM('Class Responses'!AF31))=UPPER(TRIM('Answer Key'!$B$33)),1,0))</f>
        <v/>
      </c>
      <c r="AG31" s="22" t="str">
        <f aca="false">IF('Class Responses'!$B31="","",IF('Class Responses'!AG31=1,1,0))</f>
        <v/>
      </c>
      <c r="AH31" s="22" t="str">
        <f aca="false">IF('Class Responses'!$B31="","",IF('Class Responses'!AH31=1,1,0))</f>
        <v/>
      </c>
      <c r="AI31" s="22" t="str">
        <f aca="false">IF('Class Responses'!$B31="","",IF('Class Responses'!AI31=1,1,0))</f>
        <v/>
      </c>
      <c r="AJ31" s="22" t="str">
        <f aca="false">IF('Class Responses'!$B31="","",IF('Class Responses'!AJ31=1,1,0))</f>
        <v/>
      </c>
      <c r="AK31" s="22" t="str">
        <f aca="false">IF('Class Responses'!$B31="","",IF('Class Responses'!AK31=1,1,0))</f>
        <v/>
      </c>
      <c r="AL31" s="22" t="str">
        <f aca="false">IF('Class Responses'!$B31="","",IF('Class Responses'!AL31=1,1,0))</f>
        <v/>
      </c>
      <c r="AM31" s="22" t="str">
        <f aca="false">IF('Class Responses'!$B31="","",IF('Class Responses'!AM31=1,1,0))</f>
        <v/>
      </c>
      <c r="AN31" s="22" t="str">
        <f aca="false">IF('Class Responses'!$B31="","",IF('Class Responses'!AN31=1,1,0))</f>
        <v/>
      </c>
      <c r="AO31" s="22" t="str">
        <f aca="false">IF('Class Responses'!$B31="","",IF('Class Responses'!AO31=1,1,0))</f>
        <v/>
      </c>
      <c r="AP31" s="22" t="str">
        <f aca="false">IF('Class Responses'!$B31="","",IF('Class Responses'!AP31=1,1,0))</f>
        <v/>
      </c>
    </row>
    <row r="32" customFormat="false" ht="15" hidden="false" customHeight="false" outlineLevel="0" collapsed="false">
      <c r="A32" s="32" t="n">
        <f aca="false">'Class Responses'!A32</f>
        <v>29</v>
      </c>
      <c r="B32" s="21" t="n">
        <f aca="false">'Class Responses'!B32</f>
        <v>0</v>
      </c>
      <c r="C32" s="22" t="str">
        <f aca="false">IF('Class Responses'!$B32="","",IF(UPPER(TRIM('Class Responses'!C32))=UPPER(TRIM('Answer Key'!$B$4)),1,0))</f>
        <v/>
      </c>
      <c r="D32" s="22" t="str">
        <f aca="false">IF('Class Responses'!$B32="","",IF(UPPER(TRIM('Class Responses'!D32))=UPPER(TRIM('Answer Key'!$B$5)),1,0))</f>
        <v/>
      </c>
      <c r="E32" s="22" t="str">
        <f aca="false">IF('Class Responses'!$B32="","",IF(UPPER(TRIM('Class Responses'!E32))=UPPER(TRIM('Answer Key'!$B$6)),1,0))</f>
        <v/>
      </c>
      <c r="F32" s="22" t="str">
        <f aca="false">IF('Class Responses'!$B32="","",IF(UPPER(TRIM('Class Responses'!F32))=UPPER(TRIM('Answer Key'!$B$7)),1,0))</f>
        <v/>
      </c>
      <c r="G32" s="22" t="str">
        <f aca="false">IF('Class Responses'!$B32="","",IF(UPPER(TRIM('Class Responses'!G32))=UPPER(TRIM('Answer Key'!$B$8)),1,0))</f>
        <v/>
      </c>
      <c r="H32" s="22" t="str">
        <f aca="false">IF('Class Responses'!$B32="","",IF(UPPER(TRIM('Class Responses'!H32))=UPPER(TRIM('Answer Key'!$B$9)),1,0))</f>
        <v/>
      </c>
      <c r="I32" s="22" t="str">
        <f aca="false">IF('Class Responses'!$B32="","",IF(UPPER(TRIM('Class Responses'!I32))=UPPER(TRIM('Answer Key'!$B$10)),1,0))</f>
        <v/>
      </c>
      <c r="J32" s="22" t="str">
        <f aca="false">IF('Class Responses'!$B32="","",IF(UPPER(TRIM('Class Responses'!J32))=UPPER(TRIM('Answer Key'!$B$11)),1,0))</f>
        <v/>
      </c>
      <c r="K32" s="22" t="str">
        <f aca="false">IF('Class Responses'!$B32="","",IF(UPPER(TRIM('Class Responses'!K32))=UPPER(TRIM('Answer Key'!$B$12)),1,0))</f>
        <v/>
      </c>
      <c r="L32" s="22" t="str">
        <f aca="false">IF('Class Responses'!$B32="","",IF(UPPER(TRIM('Class Responses'!L32))=UPPER(TRIM('Answer Key'!$B$13)),1,0))</f>
        <v/>
      </c>
      <c r="M32" s="22" t="str">
        <f aca="false">IF('Class Responses'!$B32="","",IF(UPPER(TRIM('Class Responses'!M32))=UPPER(TRIM('Answer Key'!$B$14)),1,0))</f>
        <v/>
      </c>
      <c r="N32" s="22" t="str">
        <f aca="false">IF('Class Responses'!$B32="","",IF(UPPER(TRIM('Class Responses'!N32))=UPPER(TRIM('Answer Key'!$B$15)),1,0))</f>
        <v/>
      </c>
      <c r="O32" s="22" t="str">
        <f aca="false">IF('Class Responses'!$B32="","",IF(UPPER(TRIM('Class Responses'!O32))=UPPER(TRIM('Answer Key'!$B$16)),1,0))</f>
        <v/>
      </c>
      <c r="P32" s="22" t="str">
        <f aca="false">IF('Class Responses'!$B32="","",IF(UPPER(TRIM('Class Responses'!P32))=UPPER(TRIM('Answer Key'!$B$17)),1,0))</f>
        <v/>
      </c>
      <c r="Q32" s="22" t="str">
        <f aca="false">IF('Class Responses'!$B32="","",IF(UPPER(TRIM('Class Responses'!Q32))=UPPER(TRIM('Answer Key'!$B$18)),1,0))</f>
        <v/>
      </c>
      <c r="R32" s="22" t="str">
        <f aca="false">IF('Class Responses'!$B32="","",IF(UPPER(TRIM('Class Responses'!R32))=UPPER(TRIM('Answer Key'!$B$19)),1,0))</f>
        <v/>
      </c>
      <c r="S32" s="22" t="str">
        <f aca="false">IF('Class Responses'!$B32="","",IF(UPPER(TRIM('Class Responses'!S32))=UPPER(TRIM('Answer Key'!$B$20)),1,0))</f>
        <v/>
      </c>
      <c r="T32" s="22" t="str">
        <f aca="false">IF('Class Responses'!$B32="","",IF(UPPER(TRIM('Class Responses'!T32))=UPPER(TRIM('Answer Key'!$B$21)),1,0))</f>
        <v/>
      </c>
      <c r="U32" s="22" t="str">
        <f aca="false">IF('Class Responses'!$B32="","",IF(UPPER(TRIM('Class Responses'!U32))=UPPER(TRIM('Answer Key'!$B$22)),1,0))</f>
        <v/>
      </c>
      <c r="V32" s="22" t="str">
        <f aca="false">IF('Class Responses'!$B32="","",IF(UPPER(TRIM('Class Responses'!V32))=UPPER(TRIM('Answer Key'!$B$23)),1,0))</f>
        <v/>
      </c>
      <c r="W32" s="22" t="str">
        <f aca="false">IF('Class Responses'!$B32="","",IF(UPPER(TRIM('Class Responses'!W32))=UPPER(TRIM('Answer Key'!$B$24)),1,0))</f>
        <v/>
      </c>
      <c r="X32" s="22" t="str">
        <f aca="false">IF('Class Responses'!$B32="","",IF(UPPER(TRIM('Class Responses'!X32))=UPPER(TRIM('Answer Key'!$B$25)),1,0))</f>
        <v/>
      </c>
      <c r="Y32" s="22" t="str">
        <f aca="false">IF('Class Responses'!$B32="","",IF(UPPER(TRIM('Class Responses'!Y32))=UPPER(TRIM('Answer Key'!$B$26)),1,0))</f>
        <v/>
      </c>
      <c r="Z32" s="22" t="str">
        <f aca="false">IF('Class Responses'!$B32="","",IF(UPPER(TRIM('Class Responses'!Z32))=UPPER(TRIM('Answer Key'!$B$27)),1,0))</f>
        <v/>
      </c>
      <c r="AA32" s="22" t="str">
        <f aca="false">IF('Class Responses'!$B32="","",IF(UPPER(TRIM('Class Responses'!AA32))=UPPER(TRIM('Answer Key'!$B$28)),1,0))</f>
        <v/>
      </c>
      <c r="AB32" s="22" t="str">
        <f aca="false">IF('Class Responses'!$B32="","",IF(UPPER(TRIM('Class Responses'!AB32))=UPPER(TRIM('Answer Key'!$B$29)),1,0))</f>
        <v/>
      </c>
      <c r="AC32" s="22" t="str">
        <f aca="false">IF('Class Responses'!$B32="","",IF(UPPER(TRIM('Class Responses'!AC32))=UPPER(TRIM('Answer Key'!$B$30)),1,0))</f>
        <v/>
      </c>
      <c r="AD32" s="22" t="str">
        <f aca="false">IF('Class Responses'!$B32="","",IF(UPPER(TRIM('Class Responses'!AD32))=UPPER(TRIM('Answer Key'!$B$31)),1,0))</f>
        <v/>
      </c>
      <c r="AE32" s="22" t="str">
        <f aca="false">IF('Class Responses'!$B32="","",IF(UPPER(TRIM('Class Responses'!AE32))=UPPER(TRIM('Answer Key'!$B$32)),1,0))</f>
        <v/>
      </c>
      <c r="AF32" s="22" t="str">
        <f aca="false">IF('Class Responses'!$B32="","",IF(UPPER(TRIM('Class Responses'!AF32))=UPPER(TRIM('Answer Key'!$B$33)),1,0))</f>
        <v/>
      </c>
      <c r="AG32" s="22" t="str">
        <f aca="false">IF('Class Responses'!$B32="","",IF('Class Responses'!AG32=1,1,0))</f>
        <v/>
      </c>
      <c r="AH32" s="22" t="str">
        <f aca="false">IF('Class Responses'!$B32="","",IF('Class Responses'!AH32=1,1,0))</f>
        <v/>
      </c>
      <c r="AI32" s="22" t="str">
        <f aca="false">IF('Class Responses'!$B32="","",IF('Class Responses'!AI32=1,1,0))</f>
        <v/>
      </c>
      <c r="AJ32" s="22" t="str">
        <f aca="false">IF('Class Responses'!$B32="","",IF('Class Responses'!AJ32=1,1,0))</f>
        <v/>
      </c>
      <c r="AK32" s="22" t="str">
        <f aca="false">IF('Class Responses'!$B32="","",IF('Class Responses'!AK32=1,1,0))</f>
        <v/>
      </c>
      <c r="AL32" s="22" t="str">
        <f aca="false">IF('Class Responses'!$B32="","",IF('Class Responses'!AL32=1,1,0))</f>
        <v/>
      </c>
      <c r="AM32" s="22" t="str">
        <f aca="false">IF('Class Responses'!$B32="","",IF('Class Responses'!AM32=1,1,0))</f>
        <v/>
      </c>
      <c r="AN32" s="22" t="str">
        <f aca="false">IF('Class Responses'!$B32="","",IF('Class Responses'!AN32=1,1,0))</f>
        <v/>
      </c>
      <c r="AO32" s="22" t="str">
        <f aca="false">IF('Class Responses'!$B32="","",IF('Class Responses'!AO32=1,1,0))</f>
        <v/>
      </c>
      <c r="AP32" s="22" t="str">
        <f aca="false">IF('Class Responses'!$B32="","",IF('Class Responses'!AP32=1,1,0))</f>
        <v/>
      </c>
    </row>
    <row r="33" customFormat="false" ht="15" hidden="false" customHeight="false" outlineLevel="0" collapsed="false">
      <c r="A33" s="32" t="n">
        <f aca="false">'Class Responses'!A33</f>
        <v>30</v>
      </c>
      <c r="B33" s="21" t="n">
        <f aca="false">'Class Responses'!B33</f>
        <v>0</v>
      </c>
      <c r="C33" s="22" t="str">
        <f aca="false">IF('Class Responses'!$B33="","",IF(UPPER(TRIM('Class Responses'!C33))=UPPER(TRIM('Answer Key'!$B$4)),1,0))</f>
        <v/>
      </c>
      <c r="D33" s="22" t="str">
        <f aca="false">IF('Class Responses'!$B33="","",IF(UPPER(TRIM('Class Responses'!D33))=UPPER(TRIM('Answer Key'!$B$5)),1,0))</f>
        <v/>
      </c>
      <c r="E33" s="22" t="str">
        <f aca="false">IF('Class Responses'!$B33="","",IF(UPPER(TRIM('Class Responses'!E33))=UPPER(TRIM('Answer Key'!$B$6)),1,0))</f>
        <v/>
      </c>
      <c r="F33" s="22" t="str">
        <f aca="false">IF('Class Responses'!$B33="","",IF(UPPER(TRIM('Class Responses'!F33))=UPPER(TRIM('Answer Key'!$B$7)),1,0))</f>
        <v/>
      </c>
      <c r="G33" s="22" t="str">
        <f aca="false">IF('Class Responses'!$B33="","",IF(UPPER(TRIM('Class Responses'!G33))=UPPER(TRIM('Answer Key'!$B$8)),1,0))</f>
        <v/>
      </c>
      <c r="H33" s="22" t="str">
        <f aca="false">IF('Class Responses'!$B33="","",IF(UPPER(TRIM('Class Responses'!H33))=UPPER(TRIM('Answer Key'!$B$9)),1,0))</f>
        <v/>
      </c>
      <c r="I33" s="22" t="str">
        <f aca="false">IF('Class Responses'!$B33="","",IF(UPPER(TRIM('Class Responses'!I33))=UPPER(TRIM('Answer Key'!$B$10)),1,0))</f>
        <v/>
      </c>
      <c r="J33" s="22" t="str">
        <f aca="false">IF('Class Responses'!$B33="","",IF(UPPER(TRIM('Class Responses'!J33))=UPPER(TRIM('Answer Key'!$B$11)),1,0))</f>
        <v/>
      </c>
      <c r="K33" s="22" t="str">
        <f aca="false">IF('Class Responses'!$B33="","",IF(UPPER(TRIM('Class Responses'!K33))=UPPER(TRIM('Answer Key'!$B$12)),1,0))</f>
        <v/>
      </c>
      <c r="L33" s="22" t="str">
        <f aca="false">IF('Class Responses'!$B33="","",IF(UPPER(TRIM('Class Responses'!L33))=UPPER(TRIM('Answer Key'!$B$13)),1,0))</f>
        <v/>
      </c>
      <c r="M33" s="22" t="str">
        <f aca="false">IF('Class Responses'!$B33="","",IF(UPPER(TRIM('Class Responses'!M33))=UPPER(TRIM('Answer Key'!$B$14)),1,0))</f>
        <v/>
      </c>
      <c r="N33" s="22" t="str">
        <f aca="false">IF('Class Responses'!$B33="","",IF(UPPER(TRIM('Class Responses'!N33))=UPPER(TRIM('Answer Key'!$B$15)),1,0))</f>
        <v/>
      </c>
      <c r="O33" s="22" t="str">
        <f aca="false">IF('Class Responses'!$B33="","",IF(UPPER(TRIM('Class Responses'!O33))=UPPER(TRIM('Answer Key'!$B$16)),1,0))</f>
        <v/>
      </c>
      <c r="P33" s="22" t="str">
        <f aca="false">IF('Class Responses'!$B33="","",IF(UPPER(TRIM('Class Responses'!P33))=UPPER(TRIM('Answer Key'!$B$17)),1,0))</f>
        <v/>
      </c>
      <c r="Q33" s="22" t="str">
        <f aca="false">IF('Class Responses'!$B33="","",IF(UPPER(TRIM('Class Responses'!Q33))=UPPER(TRIM('Answer Key'!$B$18)),1,0))</f>
        <v/>
      </c>
      <c r="R33" s="22" t="str">
        <f aca="false">IF('Class Responses'!$B33="","",IF(UPPER(TRIM('Class Responses'!R33))=UPPER(TRIM('Answer Key'!$B$19)),1,0))</f>
        <v/>
      </c>
      <c r="S33" s="22" t="str">
        <f aca="false">IF('Class Responses'!$B33="","",IF(UPPER(TRIM('Class Responses'!S33))=UPPER(TRIM('Answer Key'!$B$20)),1,0))</f>
        <v/>
      </c>
      <c r="T33" s="22" t="str">
        <f aca="false">IF('Class Responses'!$B33="","",IF(UPPER(TRIM('Class Responses'!T33))=UPPER(TRIM('Answer Key'!$B$21)),1,0))</f>
        <v/>
      </c>
      <c r="U33" s="22" t="str">
        <f aca="false">IF('Class Responses'!$B33="","",IF(UPPER(TRIM('Class Responses'!U33))=UPPER(TRIM('Answer Key'!$B$22)),1,0))</f>
        <v/>
      </c>
      <c r="V33" s="22" t="str">
        <f aca="false">IF('Class Responses'!$B33="","",IF(UPPER(TRIM('Class Responses'!V33))=UPPER(TRIM('Answer Key'!$B$23)),1,0))</f>
        <v/>
      </c>
      <c r="W33" s="22" t="str">
        <f aca="false">IF('Class Responses'!$B33="","",IF(UPPER(TRIM('Class Responses'!W33))=UPPER(TRIM('Answer Key'!$B$24)),1,0))</f>
        <v/>
      </c>
      <c r="X33" s="22" t="str">
        <f aca="false">IF('Class Responses'!$B33="","",IF(UPPER(TRIM('Class Responses'!X33))=UPPER(TRIM('Answer Key'!$B$25)),1,0))</f>
        <v/>
      </c>
      <c r="Y33" s="22" t="str">
        <f aca="false">IF('Class Responses'!$B33="","",IF(UPPER(TRIM('Class Responses'!Y33))=UPPER(TRIM('Answer Key'!$B$26)),1,0))</f>
        <v/>
      </c>
      <c r="Z33" s="22" t="str">
        <f aca="false">IF('Class Responses'!$B33="","",IF(UPPER(TRIM('Class Responses'!Z33))=UPPER(TRIM('Answer Key'!$B$27)),1,0))</f>
        <v/>
      </c>
      <c r="AA33" s="22" t="str">
        <f aca="false">IF('Class Responses'!$B33="","",IF(UPPER(TRIM('Class Responses'!AA33))=UPPER(TRIM('Answer Key'!$B$28)),1,0))</f>
        <v/>
      </c>
      <c r="AB33" s="22" t="str">
        <f aca="false">IF('Class Responses'!$B33="","",IF(UPPER(TRIM('Class Responses'!AB33))=UPPER(TRIM('Answer Key'!$B$29)),1,0))</f>
        <v/>
      </c>
      <c r="AC33" s="22" t="str">
        <f aca="false">IF('Class Responses'!$B33="","",IF(UPPER(TRIM('Class Responses'!AC33))=UPPER(TRIM('Answer Key'!$B$30)),1,0))</f>
        <v/>
      </c>
      <c r="AD33" s="22" t="str">
        <f aca="false">IF('Class Responses'!$B33="","",IF(UPPER(TRIM('Class Responses'!AD33))=UPPER(TRIM('Answer Key'!$B$31)),1,0))</f>
        <v/>
      </c>
      <c r="AE33" s="22" t="str">
        <f aca="false">IF('Class Responses'!$B33="","",IF(UPPER(TRIM('Class Responses'!AE33))=UPPER(TRIM('Answer Key'!$B$32)),1,0))</f>
        <v/>
      </c>
      <c r="AF33" s="22" t="str">
        <f aca="false">IF('Class Responses'!$B33="","",IF(UPPER(TRIM('Class Responses'!AF33))=UPPER(TRIM('Answer Key'!$B$33)),1,0))</f>
        <v/>
      </c>
      <c r="AG33" s="22" t="str">
        <f aca="false">IF('Class Responses'!$B33="","",IF('Class Responses'!AG33=1,1,0))</f>
        <v/>
      </c>
      <c r="AH33" s="22" t="str">
        <f aca="false">IF('Class Responses'!$B33="","",IF('Class Responses'!AH33=1,1,0))</f>
        <v/>
      </c>
      <c r="AI33" s="22" t="str">
        <f aca="false">IF('Class Responses'!$B33="","",IF('Class Responses'!AI33=1,1,0))</f>
        <v/>
      </c>
      <c r="AJ33" s="22" t="str">
        <f aca="false">IF('Class Responses'!$B33="","",IF('Class Responses'!AJ33=1,1,0))</f>
        <v/>
      </c>
      <c r="AK33" s="22" t="str">
        <f aca="false">IF('Class Responses'!$B33="","",IF('Class Responses'!AK33=1,1,0))</f>
        <v/>
      </c>
      <c r="AL33" s="22" t="str">
        <f aca="false">IF('Class Responses'!$B33="","",IF('Class Responses'!AL33=1,1,0))</f>
        <v/>
      </c>
      <c r="AM33" s="22" t="str">
        <f aca="false">IF('Class Responses'!$B33="","",IF('Class Responses'!AM33=1,1,0))</f>
        <v/>
      </c>
      <c r="AN33" s="22" t="str">
        <f aca="false">IF('Class Responses'!$B33="","",IF('Class Responses'!AN33=1,1,0))</f>
        <v/>
      </c>
      <c r="AO33" s="22" t="str">
        <f aca="false">IF('Class Responses'!$B33="","",IF('Class Responses'!AO33=1,1,0))</f>
        <v/>
      </c>
      <c r="AP33" s="22" t="str">
        <f aca="false">IF('Class Responses'!$B33="","",IF('Class Responses'!AP33=1,1,0))</f>
        <v/>
      </c>
    </row>
    <row r="34" customFormat="false" ht="15" hidden="false" customHeight="false" outlineLevel="0" collapsed="false">
      <c r="A34" s="32" t="n">
        <f aca="false">'Class Responses'!A34</f>
        <v>31</v>
      </c>
      <c r="B34" s="21" t="n">
        <f aca="false">'Class Responses'!B34</f>
        <v>0</v>
      </c>
      <c r="C34" s="22" t="str">
        <f aca="false">IF('Class Responses'!$B34="","",IF(UPPER(TRIM('Class Responses'!C34))=UPPER(TRIM('Answer Key'!$B$4)),1,0))</f>
        <v/>
      </c>
      <c r="D34" s="22" t="str">
        <f aca="false">IF('Class Responses'!$B34="","",IF(UPPER(TRIM('Class Responses'!D34))=UPPER(TRIM('Answer Key'!$B$5)),1,0))</f>
        <v/>
      </c>
      <c r="E34" s="22" t="str">
        <f aca="false">IF('Class Responses'!$B34="","",IF(UPPER(TRIM('Class Responses'!E34))=UPPER(TRIM('Answer Key'!$B$6)),1,0))</f>
        <v/>
      </c>
      <c r="F34" s="22" t="str">
        <f aca="false">IF('Class Responses'!$B34="","",IF(UPPER(TRIM('Class Responses'!F34))=UPPER(TRIM('Answer Key'!$B$7)),1,0))</f>
        <v/>
      </c>
      <c r="G34" s="22" t="str">
        <f aca="false">IF('Class Responses'!$B34="","",IF(UPPER(TRIM('Class Responses'!G34))=UPPER(TRIM('Answer Key'!$B$8)),1,0))</f>
        <v/>
      </c>
      <c r="H34" s="22" t="str">
        <f aca="false">IF('Class Responses'!$B34="","",IF(UPPER(TRIM('Class Responses'!H34))=UPPER(TRIM('Answer Key'!$B$9)),1,0))</f>
        <v/>
      </c>
      <c r="I34" s="22" t="str">
        <f aca="false">IF('Class Responses'!$B34="","",IF(UPPER(TRIM('Class Responses'!I34))=UPPER(TRIM('Answer Key'!$B$10)),1,0))</f>
        <v/>
      </c>
      <c r="J34" s="22" t="str">
        <f aca="false">IF('Class Responses'!$B34="","",IF(UPPER(TRIM('Class Responses'!J34))=UPPER(TRIM('Answer Key'!$B$11)),1,0))</f>
        <v/>
      </c>
      <c r="K34" s="22" t="str">
        <f aca="false">IF('Class Responses'!$B34="","",IF(UPPER(TRIM('Class Responses'!K34))=UPPER(TRIM('Answer Key'!$B$12)),1,0))</f>
        <v/>
      </c>
      <c r="L34" s="22" t="str">
        <f aca="false">IF('Class Responses'!$B34="","",IF(UPPER(TRIM('Class Responses'!L34))=UPPER(TRIM('Answer Key'!$B$13)),1,0))</f>
        <v/>
      </c>
      <c r="M34" s="22" t="str">
        <f aca="false">IF('Class Responses'!$B34="","",IF(UPPER(TRIM('Class Responses'!M34))=UPPER(TRIM('Answer Key'!$B$14)),1,0))</f>
        <v/>
      </c>
      <c r="N34" s="22" t="str">
        <f aca="false">IF('Class Responses'!$B34="","",IF(UPPER(TRIM('Class Responses'!N34))=UPPER(TRIM('Answer Key'!$B$15)),1,0))</f>
        <v/>
      </c>
      <c r="O34" s="22" t="str">
        <f aca="false">IF('Class Responses'!$B34="","",IF(UPPER(TRIM('Class Responses'!O34))=UPPER(TRIM('Answer Key'!$B$16)),1,0))</f>
        <v/>
      </c>
      <c r="P34" s="22" t="str">
        <f aca="false">IF('Class Responses'!$B34="","",IF(UPPER(TRIM('Class Responses'!P34))=UPPER(TRIM('Answer Key'!$B$17)),1,0))</f>
        <v/>
      </c>
      <c r="Q34" s="22" t="str">
        <f aca="false">IF('Class Responses'!$B34="","",IF(UPPER(TRIM('Class Responses'!Q34))=UPPER(TRIM('Answer Key'!$B$18)),1,0))</f>
        <v/>
      </c>
      <c r="R34" s="22" t="str">
        <f aca="false">IF('Class Responses'!$B34="","",IF(UPPER(TRIM('Class Responses'!R34))=UPPER(TRIM('Answer Key'!$B$19)),1,0))</f>
        <v/>
      </c>
      <c r="S34" s="22" t="str">
        <f aca="false">IF('Class Responses'!$B34="","",IF(UPPER(TRIM('Class Responses'!S34))=UPPER(TRIM('Answer Key'!$B$20)),1,0))</f>
        <v/>
      </c>
      <c r="T34" s="22" t="str">
        <f aca="false">IF('Class Responses'!$B34="","",IF(UPPER(TRIM('Class Responses'!T34))=UPPER(TRIM('Answer Key'!$B$21)),1,0))</f>
        <v/>
      </c>
      <c r="U34" s="22" t="str">
        <f aca="false">IF('Class Responses'!$B34="","",IF(UPPER(TRIM('Class Responses'!U34))=UPPER(TRIM('Answer Key'!$B$22)),1,0))</f>
        <v/>
      </c>
      <c r="V34" s="22" t="str">
        <f aca="false">IF('Class Responses'!$B34="","",IF(UPPER(TRIM('Class Responses'!V34))=UPPER(TRIM('Answer Key'!$B$23)),1,0))</f>
        <v/>
      </c>
      <c r="W34" s="22" t="str">
        <f aca="false">IF('Class Responses'!$B34="","",IF(UPPER(TRIM('Class Responses'!W34))=UPPER(TRIM('Answer Key'!$B$24)),1,0))</f>
        <v/>
      </c>
      <c r="X34" s="22" t="str">
        <f aca="false">IF('Class Responses'!$B34="","",IF(UPPER(TRIM('Class Responses'!X34))=UPPER(TRIM('Answer Key'!$B$25)),1,0))</f>
        <v/>
      </c>
      <c r="Y34" s="22" t="str">
        <f aca="false">IF('Class Responses'!$B34="","",IF(UPPER(TRIM('Class Responses'!Y34))=UPPER(TRIM('Answer Key'!$B$26)),1,0))</f>
        <v/>
      </c>
      <c r="Z34" s="22" t="str">
        <f aca="false">IF('Class Responses'!$B34="","",IF(UPPER(TRIM('Class Responses'!Z34))=UPPER(TRIM('Answer Key'!$B$27)),1,0))</f>
        <v/>
      </c>
      <c r="AA34" s="22" t="str">
        <f aca="false">IF('Class Responses'!$B34="","",IF(UPPER(TRIM('Class Responses'!AA34))=UPPER(TRIM('Answer Key'!$B$28)),1,0))</f>
        <v/>
      </c>
      <c r="AB34" s="22" t="str">
        <f aca="false">IF('Class Responses'!$B34="","",IF(UPPER(TRIM('Class Responses'!AB34))=UPPER(TRIM('Answer Key'!$B$29)),1,0))</f>
        <v/>
      </c>
      <c r="AC34" s="22" t="str">
        <f aca="false">IF('Class Responses'!$B34="","",IF(UPPER(TRIM('Class Responses'!AC34))=UPPER(TRIM('Answer Key'!$B$30)),1,0))</f>
        <v/>
      </c>
      <c r="AD34" s="22" t="str">
        <f aca="false">IF('Class Responses'!$B34="","",IF(UPPER(TRIM('Class Responses'!AD34))=UPPER(TRIM('Answer Key'!$B$31)),1,0))</f>
        <v/>
      </c>
      <c r="AE34" s="22" t="str">
        <f aca="false">IF('Class Responses'!$B34="","",IF(UPPER(TRIM('Class Responses'!AE34))=UPPER(TRIM('Answer Key'!$B$32)),1,0))</f>
        <v/>
      </c>
      <c r="AF34" s="22" t="str">
        <f aca="false">IF('Class Responses'!$B34="","",IF(UPPER(TRIM('Class Responses'!AF34))=UPPER(TRIM('Answer Key'!$B$33)),1,0))</f>
        <v/>
      </c>
      <c r="AG34" s="22" t="str">
        <f aca="false">IF('Class Responses'!$B34="","",IF('Class Responses'!AG34=1,1,0))</f>
        <v/>
      </c>
      <c r="AH34" s="22" t="str">
        <f aca="false">IF('Class Responses'!$B34="","",IF('Class Responses'!AH34=1,1,0))</f>
        <v/>
      </c>
      <c r="AI34" s="22" t="str">
        <f aca="false">IF('Class Responses'!$B34="","",IF('Class Responses'!AI34=1,1,0))</f>
        <v/>
      </c>
      <c r="AJ34" s="22" t="str">
        <f aca="false">IF('Class Responses'!$B34="","",IF('Class Responses'!AJ34=1,1,0))</f>
        <v/>
      </c>
      <c r="AK34" s="22" t="str">
        <f aca="false">IF('Class Responses'!$B34="","",IF('Class Responses'!AK34=1,1,0))</f>
        <v/>
      </c>
      <c r="AL34" s="22" t="str">
        <f aca="false">IF('Class Responses'!$B34="","",IF('Class Responses'!AL34=1,1,0))</f>
        <v/>
      </c>
      <c r="AM34" s="22" t="str">
        <f aca="false">IF('Class Responses'!$B34="","",IF('Class Responses'!AM34=1,1,0))</f>
        <v/>
      </c>
      <c r="AN34" s="22" t="str">
        <f aca="false">IF('Class Responses'!$B34="","",IF('Class Responses'!AN34=1,1,0))</f>
        <v/>
      </c>
      <c r="AO34" s="22" t="str">
        <f aca="false">IF('Class Responses'!$B34="","",IF('Class Responses'!AO34=1,1,0))</f>
        <v/>
      </c>
      <c r="AP34" s="22" t="str">
        <f aca="false">IF('Class Responses'!$B34="","",IF('Class Responses'!AP34=1,1,0))</f>
        <v/>
      </c>
    </row>
    <row r="35" customFormat="false" ht="15" hidden="false" customHeight="false" outlineLevel="0" collapsed="false">
      <c r="A35" s="32" t="n">
        <f aca="false">'Class Responses'!A35</f>
        <v>32</v>
      </c>
      <c r="B35" s="21" t="n">
        <f aca="false">'Class Responses'!B35</f>
        <v>0</v>
      </c>
      <c r="C35" s="22" t="str">
        <f aca="false">IF('Class Responses'!$B35="","",IF(UPPER(TRIM('Class Responses'!C35))=UPPER(TRIM('Answer Key'!$B$4)),1,0))</f>
        <v/>
      </c>
      <c r="D35" s="22" t="str">
        <f aca="false">IF('Class Responses'!$B35="","",IF(UPPER(TRIM('Class Responses'!D35))=UPPER(TRIM('Answer Key'!$B$5)),1,0))</f>
        <v/>
      </c>
      <c r="E35" s="22" t="str">
        <f aca="false">IF('Class Responses'!$B35="","",IF(UPPER(TRIM('Class Responses'!E35))=UPPER(TRIM('Answer Key'!$B$6)),1,0))</f>
        <v/>
      </c>
      <c r="F35" s="22" t="str">
        <f aca="false">IF('Class Responses'!$B35="","",IF(UPPER(TRIM('Class Responses'!F35))=UPPER(TRIM('Answer Key'!$B$7)),1,0))</f>
        <v/>
      </c>
      <c r="G35" s="22" t="str">
        <f aca="false">IF('Class Responses'!$B35="","",IF(UPPER(TRIM('Class Responses'!G35))=UPPER(TRIM('Answer Key'!$B$8)),1,0))</f>
        <v/>
      </c>
      <c r="H35" s="22" t="str">
        <f aca="false">IF('Class Responses'!$B35="","",IF(UPPER(TRIM('Class Responses'!H35))=UPPER(TRIM('Answer Key'!$B$9)),1,0))</f>
        <v/>
      </c>
      <c r="I35" s="22" t="str">
        <f aca="false">IF('Class Responses'!$B35="","",IF(UPPER(TRIM('Class Responses'!I35))=UPPER(TRIM('Answer Key'!$B$10)),1,0))</f>
        <v/>
      </c>
      <c r="J35" s="22" t="str">
        <f aca="false">IF('Class Responses'!$B35="","",IF(UPPER(TRIM('Class Responses'!J35))=UPPER(TRIM('Answer Key'!$B$11)),1,0))</f>
        <v/>
      </c>
      <c r="K35" s="22" t="str">
        <f aca="false">IF('Class Responses'!$B35="","",IF(UPPER(TRIM('Class Responses'!K35))=UPPER(TRIM('Answer Key'!$B$12)),1,0))</f>
        <v/>
      </c>
      <c r="L35" s="22" t="str">
        <f aca="false">IF('Class Responses'!$B35="","",IF(UPPER(TRIM('Class Responses'!L35))=UPPER(TRIM('Answer Key'!$B$13)),1,0))</f>
        <v/>
      </c>
      <c r="M35" s="22" t="str">
        <f aca="false">IF('Class Responses'!$B35="","",IF(UPPER(TRIM('Class Responses'!M35))=UPPER(TRIM('Answer Key'!$B$14)),1,0))</f>
        <v/>
      </c>
      <c r="N35" s="22" t="str">
        <f aca="false">IF('Class Responses'!$B35="","",IF(UPPER(TRIM('Class Responses'!N35))=UPPER(TRIM('Answer Key'!$B$15)),1,0))</f>
        <v/>
      </c>
      <c r="O35" s="22" t="str">
        <f aca="false">IF('Class Responses'!$B35="","",IF(UPPER(TRIM('Class Responses'!O35))=UPPER(TRIM('Answer Key'!$B$16)),1,0))</f>
        <v/>
      </c>
      <c r="P35" s="22" t="str">
        <f aca="false">IF('Class Responses'!$B35="","",IF(UPPER(TRIM('Class Responses'!P35))=UPPER(TRIM('Answer Key'!$B$17)),1,0))</f>
        <v/>
      </c>
      <c r="Q35" s="22" t="str">
        <f aca="false">IF('Class Responses'!$B35="","",IF(UPPER(TRIM('Class Responses'!Q35))=UPPER(TRIM('Answer Key'!$B$18)),1,0))</f>
        <v/>
      </c>
      <c r="R35" s="22" t="str">
        <f aca="false">IF('Class Responses'!$B35="","",IF(UPPER(TRIM('Class Responses'!R35))=UPPER(TRIM('Answer Key'!$B$19)),1,0))</f>
        <v/>
      </c>
      <c r="S35" s="22" t="str">
        <f aca="false">IF('Class Responses'!$B35="","",IF(UPPER(TRIM('Class Responses'!S35))=UPPER(TRIM('Answer Key'!$B$20)),1,0))</f>
        <v/>
      </c>
      <c r="T35" s="22" t="str">
        <f aca="false">IF('Class Responses'!$B35="","",IF(UPPER(TRIM('Class Responses'!T35))=UPPER(TRIM('Answer Key'!$B$21)),1,0))</f>
        <v/>
      </c>
      <c r="U35" s="22" t="str">
        <f aca="false">IF('Class Responses'!$B35="","",IF(UPPER(TRIM('Class Responses'!U35))=UPPER(TRIM('Answer Key'!$B$22)),1,0))</f>
        <v/>
      </c>
      <c r="V35" s="22" t="str">
        <f aca="false">IF('Class Responses'!$B35="","",IF(UPPER(TRIM('Class Responses'!V35))=UPPER(TRIM('Answer Key'!$B$23)),1,0))</f>
        <v/>
      </c>
      <c r="W35" s="22" t="str">
        <f aca="false">IF('Class Responses'!$B35="","",IF(UPPER(TRIM('Class Responses'!W35))=UPPER(TRIM('Answer Key'!$B$24)),1,0))</f>
        <v/>
      </c>
      <c r="X35" s="22" t="str">
        <f aca="false">IF('Class Responses'!$B35="","",IF(UPPER(TRIM('Class Responses'!X35))=UPPER(TRIM('Answer Key'!$B$25)),1,0))</f>
        <v/>
      </c>
      <c r="Y35" s="22" t="str">
        <f aca="false">IF('Class Responses'!$B35="","",IF(UPPER(TRIM('Class Responses'!Y35))=UPPER(TRIM('Answer Key'!$B$26)),1,0))</f>
        <v/>
      </c>
      <c r="Z35" s="22" t="str">
        <f aca="false">IF('Class Responses'!$B35="","",IF(UPPER(TRIM('Class Responses'!Z35))=UPPER(TRIM('Answer Key'!$B$27)),1,0))</f>
        <v/>
      </c>
      <c r="AA35" s="22" t="str">
        <f aca="false">IF('Class Responses'!$B35="","",IF(UPPER(TRIM('Class Responses'!AA35))=UPPER(TRIM('Answer Key'!$B$28)),1,0))</f>
        <v/>
      </c>
      <c r="AB35" s="22" t="str">
        <f aca="false">IF('Class Responses'!$B35="","",IF(UPPER(TRIM('Class Responses'!AB35))=UPPER(TRIM('Answer Key'!$B$29)),1,0))</f>
        <v/>
      </c>
      <c r="AC35" s="22" t="str">
        <f aca="false">IF('Class Responses'!$B35="","",IF(UPPER(TRIM('Class Responses'!AC35))=UPPER(TRIM('Answer Key'!$B$30)),1,0))</f>
        <v/>
      </c>
      <c r="AD35" s="22" t="str">
        <f aca="false">IF('Class Responses'!$B35="","",IF(UPPER(TRIM('Class Responses'!AD35))=UPPER(TRIM('Answer Key'!$B$31)),1,0))</f>
        <v/>
      </c>
      <c r="AE35" s="22" t="str">
        <f aca="false">IF('Class Responses'!$B35="","",IF(UPPER(TRIM('Class Responses'!AE35))=UPPER(TRIM('Answer Key'!$B$32)),1,0))</f>
        <v/>
      </c>
      <c r="AF35" s="22" t="str">
        <f aca="false">IF('Class Responses'!$B35="","",IF(UPPER(TRIM('Class Responses'!AF35))=UPPER(TRIM('Answer Key'!$B$33)),1,0))</f>
        <v/>
      </c>
      <c r="AG35" s="22" t="str">
        <f aca="false">IF('Class Responses'!$B35="","",IF('Class Responses'!AG35=1,1,0))</f>
        <v/>
      </c>
      <c r="AH35" s="22" t="str">
        <f aca="false">IF('Class Responses'!$B35="","",IF('Class Responses'!AH35=1,1,0))</f>
        <v/>
      </c>
      <c r="AI35" s="22" t="str">
        <f aca="false">IF('Class Responses'!$B35="","",IF('Class Responses'!AI35=1,1,0))</f>
        <v/>
      </c>
      <c r="AJ35" s="22" t="str">
        <f aca="false">IF('Class Responses'!$B35="","",IF('Class Responses'!AJ35=1,1,0))</f>
        <v/>
      </c>
      <c r="AK35" s="22" t="str">
        <f aca="false">IF('Class Responses'!$B35="","",IF('Class Responses'!AK35=1,1,0))</f>
        <v/>
      </c>
      <c r="AL35" s="22" t="str">
        <f aca="false">IF('Class Responses'!$B35="","",IF('Class Responses'!AL35=1,1,0))</f>
        <v/>
      </c>
      <c r="AM35" s="22" t="str">
        <f aca="false">IF('Class Responses'!$B35="","",IF('Class Responses'!AM35=1,1,0))</f>
        <v/>
      </c>
      <c r="AN35" s="22" t="str">
        <f aca="false">IF('Class Responses'!$B35="","",IF('Class Responses'!AN35=1,1,0))</f>
        <v/>
      </c>
      <c r="AO35" s="22" t="str">
        <f aca="false">IF('Class Responses'!$B35="","",IF('Class Responses'!AO35=1,1,0))</f>
        <v/>
      </c>
      <c r="AP35" s="22" t="str">
        <f aca="false">IF('Class Responses'!$B35="","",IF('Class Responses'!AP35=1,1,0))</f>
        <v/>
      </c>
    </row>
    <row r="36" customFormat="false" ht="15" hidden="false" customHeight="false" outlineLevel="0" collapsed="false">
      <c r="A36" s="32" t="n">
        <f aca="false">'Class Responses'!A36</f>
        <v>33</v>
      </c>
      <c r="B36" s="21" t="n">
        <f aca="false">'Class Responses'!B36</f>
        <v>0</v>
      </c>
      <c r="C36" s="22" t="str">
        <f aca="false">IF('Class Responses'!$B36="","",IF(UPPER(TRIM('Class Responses'!C36))=UPPER(TRIM('Answer Key'!$B$4)),1,0))</f>
        <v/>
      </c>
      <c r="D36" s="22" t="str">
        <f aca="false">IF('Class Responses'!$B36="","",IF(UPPER(TRIM('Class Responses'!D36))=UPPER(TRIM('Answer Key'!$B$5)),1,0))</f>
        <v/>
      </c>
      <c r="E36" s="22" t="str">
        <f aca="false">IF('Class Responses'!$B36="","",IF(UPPER(TRIM('Class Responses'!E36))=UPPER(TRIM('Answer Key'!$B$6)),1,0))</f>
        <v/>
      </c>
      <c r="F36" s="22" t="str">
        <f aca="false">IF('Class Responses'!$B36="","",IF(UPPER(TRIM('Class Responses'!F36))=UPPER(TRIM('Answer Key'!$B$7)),1,0))</f>
        <v/>
      </c>
      <c r="G36" s="22" t="str">
        <f aca="false">IF('Class Responses'!$B36="","",IF(UPPER(TRIM('Class Responses'!G36))=UPPER(TRIM('Answer Key'!$B$8)),1,0))</f>
        <v/>
      </c>
      <c r="H36" s="22" t="str">
        <f aca="false">IF('Class Responses'!$B36="","",IF(UPPER(TRIM('Class Responses'!H36))=UPPER(TRIM('Answer Key'!$B$9)),1,0))</f>
        <v/>
      </c>
      <c r="I36" s="22" t="str">
        <f aca="false">IF('Class Responses'!$B36="","",IF(UPPER(TRIM('Class Responses'!I36))=UPPER(TRIM('Answer Key'!$B$10)),1,0))</f>
        <v/>
      </c>
      <c r="J36" s="22" t="str">
        <f aca="false">IF('Class Responses'!$B36="","",IF(UPPER(TRIM('Class Responses'!J36))=UPPER(TRIM('Answer Key'!$B$11)),1,0))</f>
        <v/>
      </c>
      <c r="K36" s="22" t="str">
        <f aca="false">IF('Class Responses'!$B36="","",IF(UPPER(TRIM('Class Responses'!K36))=UPPER(TRIM('Answer Key'!$B$12)),1,0))</f>
        <v/>
      </c>
      <c r="L36" s="22" t="str">
        <f aca="false">IF('Class Responses'!$B36="","",IF(UPPER(TRIM('Class Responses'!L36))=UPPER(TRIM('Answer Key'!$B$13)),1,0))</f>
        <v/>
      </c>
      <c r="M36" s="22" t="str">
        <f aca="false">IF('Class Responses'!$B36="","",IF(UPPER(TRIM('Class Responses'!M36))=UPPER(TRIM('Answer Key'!$B$14)),1,0))</f>
        <v/>
      </c>
      <c r="N36" s="22" t="str">
        <f aca="false">IF('Class Responses'!$B36="","",IF(UPPER(TRIM('Class Responses'!N36))=UPPER(TRIM('Answer Key'!$B$15)),1,0))</f>
        <v/>
      </c>
      <c r="O36" s="22" t="str">
        <f aca="false">IF('Class Responses'!$B36="","",IF(UPPER(TRIM('Class Responses'!O36))=UPPER(TRIM('Answer Key'!$B$16)),1,0))</f>
        <v/>
      </c>
      <c r="P36" s="22" t="str">
        <f aca="false">IF('Class Responses'!$B36="","",IF(UPPER(TRIM('Class Responses'!P36))=UPPER(TRIM('Answer Key'!$B$17)),1,0))</f>
        <v/>
      </c>
      <c r="Q36" s="22" t="str">
        <f aca="false">IF('Class Responses'!$B36="","",IF(UPPER(TRIM('Class Responses'!Q36))=UPPER(TRIM('Answer Key'!$B$18)),1,0))</f>
        <v/>
      </c>
      <c r="R36" s="22" t="str">
        <f aca="false">IF('Class Responses'!$B36="","",IF(UPPER(TRIM('Class Responses'!R36))=UPPER(TRIM('Answer Key'!$B$19)),1,0))</f>
        <v/>
      </c>
      <c r="S36" s="22" t="str">
        <f aca="false">IF('Class Responses'!$B36="","",IF(UPPER(TRIM('Class Responses'!S36))=UPPER(TRIM('Answer Key'!$B$20)),1,0))</f>
        <v/>
      </c>
      <c r="T36" s="22" t="str">
        <f aca="false">IF('Class Responses'!$B36="","",IF(UPPER(TRIM('Class Responses'!T36))=UPPER(TRIM('Answer Key'!$B$21)),1,0))</f>
        <v/>
      </c>
      <c r="U36" s="22" t="str">
        <f aca="false">IF('Class Responses'!$B36="","",IF(UPPER(TRIM('Class Responses'!U36))=UPPER(TRIM('Answer Key'!$B$22)),1,0))</f>
        <v/>
      </c>
      <c r="V36" s="22" t="str">
        <f aca="false">IF('Class Responses'!$B36="","",IF(UPPER(TRIM('Class Responses'!V36))=UPPER(TRIM('Answer Key'!$B$23)),1,0))</f>
        <v/>
      </c>
      <c r="W36" s="22" t="str">
        <f aca="false">IF('Class Responses'!$B36="","",IF(UPPER(TRIM('Class Responses'!W36))=UPPER(TRIM('Answer Key'!$B$24)),1,0))</f>
        <v/>
      </c>
      <c r="X36" s="22" t="str">
        <f aca="false">IF('Class Responses'!$B36="","",IF(UPPER(TRIM('Class Responses'!X36))=UPPER(TRIM('Answer Key'!$B$25)),1,0))</f>
        <v/>
      </c>
      <c r="Y36" s="22" t="str">
        <f aca="false">IF('Class Responses'!$B36="","",IF(UPPER(TRIM('Class Responses'!Y36))=UPPER(TRIM('Answer Key'!$B$26)),1,0))</f>
        <v/>
      </c>
      <c r="Z36" s="22" t="str">
        <f aca="false">IF('Class Responses'!$B36="","",IF(UPPER(TRIM('Class Responses'!Z36))=UPPER(TRIM('Answer Key'!$B$27)),1,0))</f>
        <v/>
      </c>
      <c r="AA36" s="22" t="str">
        <f aca="false">IF('Class Responses'!$B36="","",IF(UPPER(TRIM('Class Responses'!AA36))=UPPER(TRIM('Answer Key'!$B$28)),1,0))</f>
        <v/>
      </c>
      <c r="AB36" s="22" t="str">
        <f aca="false">IF('Class Responses'!$B36="","",IF(UPPER(TRIM('Class Responses'!AB36))=UPPER(TRIM('Answer Key'!$B$29)),1,0))</f>
        <v/>
      </c>
      <c r="AC36" s="22" t="str">
        <f aca="false">IF('Class Responses'!$B36="","",IF(UPPER(TRIM('Class Responses'!AC36))=UPPER(TRIM('Answer Key'!$B$30)),1,0))</f>
        <v/>
      </c>
      <c r="AD36" s="22" t="str">
        <f aca="false">IF('Class Responses'!$B36="","",IF(UPPER(TRIM('Class Responses'!AD36))=UPPER(TRIM('Answer Key'!$B$31)),1,0))</f>
        <v/>
      </c>
      <c r="AE36" s="22" t="str">
        <f aca="false">IF('Class Responses'!$B36="","",IF(UPPER(TRIM('Class Responses'!AE36))=UPPER(TRIM('Answer Key'!$B$32)),1,0))</f>
        <v/>
      </c>
      <c r="AF36" s="22" t="str">
        <f aca="false">IF('Class Responses'!$B36="","",IF(UPPER(TRIM('Class Responses'!AF36))=UPPER(TRIM('Answer Key'!$B$33)),1,0))</f>
        <v/>
      </c>
      <c r="AG36" s="22" t="str">
        <f aca="false">IF('Class Responses'!$B36="","",IF('Class Responses'!AG36=1,1,0))</f>
        <v/>
      </c>
      <c r="AH36" s="22" t="str">
        <f aca="false">IF('Class Responses'!$B36="","",IF('Class Responses'!AH36=1,1,0))</f>
        <v/>
      </c>
      <c r="AI36" s="22" t="str">
        <f aca="false">IF('Class Responses'!$B36="","",IF('Class Responses'!AI36=1,1,0))</f>
        <v/>
      </c>
      <c r="AJ36" s="22" t="str">
        <f aca="false">IF('Class Responses'!$B36="","",IF('Class Responses'!AJ36=1,1,0))</f>
        <v/>
      </c>
      <c r="AK36" s="22" t="str">
        <f aca="false">IF('Class Responses'!$B36="","",IF('Class Responses'!AK36=1,1,0))</f>
        <v/>
      </c>
      <c r="AL36" s="22" t="str">
        <f aca="false">IF('Class Responses'!$B36="","",IF('Class Responses'!AL36=1,1,0))</f>
        <v/>
      </c>
      <c r="AM36" s="22" t="str">
        <f aca="false">IF('Class Responses'!$B36="","",IF('Class Responses'!AM36=1,1,0))</f>
        <v/>
      </c>
      <c r="AN36" s="22" t="str">
        <f aca="false">IF('Class Responses'!$B36="","",IF('Class Responses'!AN36=1,1,0))</f>
        <v/>
      </c>
      <c r="AO36" s="22" t="str">
        <f aca="false">IF('Class Responses'!$B36="","",IF('Class Responses'!AO36=1,1,0))</f>
        <v/>
      </c>
      <c r="AP36" s="22" t="str">
        <f aca="false">IF('Class Responses'!$B36="","",IF('Class Responses'!AP36=1,1,0))</f>
        <v/>
      </c>
    </row>
    <row r="37" customFormat="false" ht="15" hidden="false" customHeight="false" outlineLevel="0" collapsed="false">
      <c r="A37" s="32" t="n">
        <f aca="false">'Class Responses'!A37</f>
        <v>34</v>
      </c>
      <c r="B37" s="21" t="n">
        <f aca="false">'Class Responses'!B37</f>
        <v>0</v>
      </c>
      <c r="C37" s="22" t="str">
        <f aca="false">IF('Class Responses'!$B37="","",IF(UPPER(TRIM('Class Responses'!C37))=UPPER(TRIM('Answer Key'!$B$4)),1,0))</f>
        <v/>
      </c>
      <c r="D37" s="22" t="str">
        <f aca="false">IF('Class Responses'!$B37="","",IF(UPPER(TRIM('Class Responses'!D37))=UPPER(TRIM('Answer Key'!$B$5)),1,0))</f>
        <v/>
      </c>
      <c r="E37" s="22" t="str">
        <f aca="false">IF('Class Responses'!$B37="","",IF(UPPER(TRIM('Class Responses'!E37))=UPPER(TRIM('Answer Key'!$B$6)),1,0))</f>
        <v/>
      </c>
      <c r="F37" s="22" t="str">
        <f aca="false">IF('Class Responses'!$B37="","",IF(UPPER(TRIM('Class Responses'!F37))=UPPER(TRIM('Answer Key'!$B$7)),1,0))</f>
        <v/>
      </c>
      <c r="G37" s="22" t="str">
        <f aca="false">IF('Class Responses'!$B37="","",IF(UPPER(TRIM('Class Responses'!G37))=UPPER(TRIM('Answer Key'!$B$8)),1,0))</f>
        <v/>
      </c>
      <c r="H37" s="22" t="str">
        <f aca="false">IF('Class Responses'!$B37="","",IF(UPPER(TRIM('Class Responses'!H37))=UPPER(TRIM('Answer Key'!$B$9)),1,0))</f>
        <v/>
      </c>
      <c r="I37" s="22" t="str">
        <f aca="false">IF('Class Responses'!$B37="","",IF(UPPER(TRIM('Class Responses'!I37))=UPPER(TRIM('Answer Key'!$B$10)),1,0))</f>
        <v/>
      </c>
      <c r="J37" s="22" t="str">
        <f aca="false">IF('Class Responses'!$B37="","",IF(UPPER(TRIM('Class Responses'!J37))=UPPER(TRIM('Answer Key'!$B$11)),1,0))</f>
        <v/>
      </c>
      <c r="K37" s="22" t="str">
        <f aca="false">IF('Class Responses'!$B37="","",IF(UPPER(TRIM('Class Responses'!K37))=UPPER(TRIM('Answer Key'!$B$12)),1,0))</f>
        <v/>
      </c>
      <c r="L37" s="22" t="str">
        <f aca="false">IF('Class Responses'!$B37="","",IF(UPPER(TRIM('Class Responses'!L37))=UPPER(TRIM('Answer Key'!$B$13)),1,0))</f>
        <v/>
      </c>
      <c r="M37" s="22" t="str">
        <f aca="false">IF('Class Responses'!$B37="","",IF(UPPER(TRIM('Class Responses'!M37))=UPPER(TRIM('Answer Key'!$B$14)),1,0))</f>
        <v/>
      </c>
      <c r="N37" s="22" t="str">
        <f aca="false">IF('Class Responses'!$B37="","",IF(UPPER(TRIM('Class Responses'!N37))=UPPER(TRIM('Answer Key'!$B$15)),1,0))</f>
        <v/>
      </c>
      <c r="O37" s="22" t="str">
        <f aca="false">IF('Class Responses'!$B37="","",IF(UPPER(TRIM('Class Responses'!O37))=UPPER(TRIM('Answer Key'!$B$16)),1,0))</f>
        <v/>
      </c>
      <c r="P37" s="22" t="str">
        <f aca="false">IF('Class Responses'!$B37="","",IF(UPPER(TRIM('Class Responses'!P37))=UPPER(TRIM('Answer Key'!$B$17)),1,0))</f>
        <v/>
      </c>
      <c r="Q37" s="22" t="str">
        <f aca="false">IF('Class Responses'!$B37="","",IF(UPPER(TRIM('Class Responses'!Q37))=UPPER(TRIM('Answer Key'!$B$18)),1,0))</f>
        <v/>
      </c>
      <c r="R37" s="22" t="str">
        <f aca="false">IF('Class Responses'!$B37="","",IF(UPPER(TRIM('Class Responses'!R37))=UPPER(TRIM('Answer Key'!$B$19)),1,0))</f>
        <v/>
      </c>
      <c r="S37" s="22" t="str">
        <f aca="false">IF('Class Responses'!$B37="","",IF(UPPER(TRIM('Class Responses'!S37))=UPPER(TRIM('Answer Key'!$B$20)),1,0))</f>
        <v/>
      </c>
      <c r="T37" s="22" t="str">
        <f aca="false">IF('Class Responses'!$B37="","",IF(UPPER(TRIM('Class Responses'!T37))=UPPER(TRIM('Answer Key'!$B$21)),1,0))</f>
        <v/>
      </c>
      <c r="U37" s="22" t="str">
        <f aca="false">IF('Class Responses'!$B37="","",IF(UPPER(TRIM('Class Responses'!U37))=UPPER(TRIM('Answer Key'!$B$22)),1,0))</f>
        <v/>
      </c>
      <c r="V37" s="22" t="str">
        <f aca="false">IF('Class Responses'!$B37="","",IF(UPPER(TRIM('Class Responses'!V37))=UPPER(TRIM('Answer Key'!$B$23)),1,0))</f>
        <v/>
      </c>
      <c r="W37" s="22" t="str">
        <f aca="false">IF('Class Responses'!$B37="","",IF(UPPER(TRIM('Class Responses'!W37))=UPPER(TRIM('Answer Key'!$B$24)),1,0))</f>
        <v/>
      </c>
      <c r="X37" s="22" t="str">
        <f aca="false">IF('Class Responses'!$B37="","",IF(UPPER(TRIM('Class Responses'!X37))=UPPER(TRIM('Answer Key'!$B$25)),1,0))</f>
        <v/>
      </c>
      <c r="Y37" s="22" t="str">
        <f aca="false">IF('Class Responses'!$B37="","",IF(UPPER(TRIM('Class Responses'!Y37))=UPPER(TRIM('Answer Key'!$B$26)),1,0))</f>
        <v/>
      </c>
      <c r="Z37" s="22" t="str">
        <f aca="false">IF('Class Responses'!$B37="","",IF(UPPER(TRIM('Class Responses'!Z37))=UPPER(TRIM('Answer Key'!$B$27)),1,0))</f>
        <v/>
      </c>
      <c r="AA37" s="22" t="str">
        <f aca="false">IF('Class Responses'!$B37="","",IF(UPPER(TRIM('Class Responses'!AA37))=UPPER(TRIM('Answer Key'!$B$28)),1,0))</f>
        <v/>
      </c>
      <c r="AB37" s="22" t="str">
        <f aca="false">IF('Class Responses'!$B37="","",IF(UPPER(TRIM('Class Responses'!AB37))=UPPER(TRIM('Answer Key'!$B$29)),1,0))</f>
        <v/>
      </c>
      <c r="AC37" s="22" t="str">
        <f aca="false">IF('Class Responses'!$B37="","",IF(UPPER(TRIM('Class Responses'!AC37))=UPPER(TRIM('Answer Key'!$B$30)),1,0))</f>
        <v/>
      </c>
      <c r="AD37" s="22" t="str">
        <f aca="false">IF('Class Responses'!$B37="","",IF(UPPER(TRIM('Class Responses'!AD37))=UPPER(TRIM('Answer Key'!$B$31)),1,0))</f>
        <v/>
      </c>
      <c r="AE37" s="22" t="str">
        <f aca="false">IF('Class Responses'!$B37="","",IF(UPPER(TRIM('Class Responses'!AE37))=UPPER(TRIM('Answer Key'!$B$32)),1,0))</f>
        <v/>
      </c>
      <c r="AF37" s="22" t="str">
        <f aca="false">IF('Class Responses'!$B37="","",IF(UPPER(TRIM('Class Responses'!AF37))=UPPER(TRIM('Answer Key'!$B$33)),1,0))</f>
        <v/>
      </c>
      <c r="AG37" s="22" t="str">
        <f aca="false">IF('Class Responses'!$B37="","",IF('Class Responses'!AG37=1,1,0))</f>
        <v/>
      </c>
      <c r="AH37" s="22" t="str">
        <f aca="false">IF('Class Responses'!$B37="","",IF('Class Responses'!AH37=1,1,0))</f>
        <v/>
      </c>
      <c r="AI37" s="22" t="str">
        <f aca="false">IF('Class Responses'!$B37="","",IF('Class Responses'!AI37=1,1,0))</f>
        <v/>
      </c>
      <c r="AJ37" s="22" t="str">
        <f aca="false">IF('Class Responses'!$B37="","",IF('Class Responses'!AJ37=1,1,0))</f>
        <v/>
      </c>
      <c r="AK37" s="22" t="str">
        <f aca="false">IF('Class Responses'!$B37="","",IF('Class Responses'!AK37=1,1,0))</f>
        <v/>
      </c>
      <c r="AL37" s="22" t="str">
        <f aca="false">IF('Class Responses'!$B37="","",IF('Class Responses'!AL37=1,1,0))</f>
        <v/>
      </c>
      <c r="AM37" s="22" t="str">
        <f aca="false">IF('Class Responses'!$B37="","",IF('Class Responses'!AM37=1,1,0))</f>
        <v/>
      </c>
      <c r="AN37" s="22" t="str">
        <f aca="false">IF('Class Responses'!$B37="","",IF('Class Responses'!AN37=1,1,0))</f>
        <v/>
      </c>
      <c r="AO37" s="22" t="str">
        <f aca="false">IF('Class Responses'!$B37="","",IF('Class Responses'!AO37=1,1,0))</f>
        <v/>
      </c>
      <c r="AP37" s="22" t="str">
        <f aca="false">IF('Class Responses'!$B37="","",IF('Class Responses'!AP37=1,1,0))</f>
        <v/>
      </c>
    </row>
    <row r="38" customFormat="false" ht="15" hidden="false" customHeight="false" outlineLevel="0" collapsed="false">
      <c r="A38" s="32" t="n">
        <f aca="false">'Class Responses'!A38</f>
        <v>35</v>
      </c>
      <c r="B38" s="21" t="n">
        <f aca="false">'Class Responses'!B38</f>
        <v>0</v>
      </c>
      <c r="C38" s="22" t="str">
        <f aca="false">IF('Class Responses'!$B38="","",IF(UPPER(TRIM('Class Responses'!C38))=UPPER(TRIM('Answer Key'!$B$4)),1,0))</f>
        <v/>
      </c>
      <c r="D38" s="22" t="str">
        <f aca="false">IF('Class Responses'!$B38="","",IF(UPPER(TRIM('Class Responses'!D38))=UPPER(TRIM('Answer Key'!$B$5)),1,0))</f>
        <v/>
      </c>
      <c r="E38" s="22" t="str">
        <f aca="false">IF('Class Responses'!$B38="","",IF(UPPER(TRIM('Class Responses'!E38))=UPPER(TRIM('Answer Key'!$B$6)),1,0))</f>
        <v/>
      </c>
      <c r="F38" s="22" t="str">
        <f aca="false">IF('Class Responses'!$B38="","",IF(UPPER(TRIM('Class Responses'!F38))=UPPER(TRIM('Answer Key'!$B$7)),1,0))</f>
        <v/>
      </c>
      <c r="G38" s="22" t="str">
        <f aca="false">IF('Class Responses'!$B38="","",IF(UPPER(TRIM('Class Responses'!G38))=UPPER(TRIM('Answer Key'!$B$8)),1,0))</f>
        <v/>
      </c>
      <c r="H38" s="22" t="str">
        <f aca="false">IF('Class Responses'!$B38="","",IF(UPPER(TRIM('Class Responses'!H38))=UPPER(TRIM('Answer Key'!$B$9)),1,0))</f>
        <v/>
      </c>
      <c r="I38" s="22" t="str">
        <f aca="false">IF('Class Responses'!$B38="","",IF(UPPER(TRIM('Class Responses'!I38))=UPPER(TRIM('Answer Key'!$B$10)),1,0))</f>
        <v/>
      </c>
      <c r="J38" s="22" t="str">
        <f aca="false">IF('Class Responses'!$B38="","",IF(UPPER(TRIM('Class Responses'!J38))=UPPER(TRIM('Answer Key'!$B$11)),1,0))</f>
        <v/>
      </c>
      <c r="K38" s="22" t="str">
        <f aca="false">IF('Class Responses'!$B38="","",IF(UPPER(TRIM('Class Responses'!K38))=UPPER(TRIM('Answer Key'!$B$12)),1,0))</f>
        <v/>
      </c>
      <c r="L38" s="22" t="str">
        <f aca="false">IF('Class Responses'!$B38="","",IF(UPPER(TRIM('Class Responses'!L38))=UPPER(TRIM('Answer Key'!$B$13)),1,0))</f>
        <v/>
      </c>
      <c r="M38" s="22" t="str">
        <f aca="false">IF('Class Responses'!$B38="","",IF(UPPER(TRIM('Class Responses'!M38))=UPPER(TRIM('Answer Key'!$B$14)),1,0))</f>
        <v/>
      </c>
      <c r="N38" s="22" t="str">
        <f aca="false">IF('Class Responses'!$B38="","",IF(UPPER(TRIM('Class Responses'!N38))=UPPER(TRIM('Answer Key'!$B$15)),1,0))</f>
        <v/>
      </c>
      <c r="O38" s="22" t="str">
        <f aca="false">IF('Class Responses'!$B38="","",IF(UPPER(TRIM('Class Responses'!O38))=UPPER(TRIM('Answer Key'!$B$16)),1,0))</f>
        <v/>
      </c>
      <c r="P38" s="22" t="str">
        <f aca="false">IF('Class Responses'!$B38="","",IF(UPPER(TRIM('Class Responses'!P38))=UPPER(TRIM('Answer Key'!$B$17)),1,0))</f>
        <v/>
      </c>
      <c r="Q38" s="22" t="str">
        <f aca="false">IF('Class Responses'!$B38="","",IF(UPPER(TRIM('Class Responses'!Q38))=UPPER(TRIM('Answer Key'!$B$18)),1,0))</f>
        <v/>
      </c>
      <c r="R38" s="22" t="str">
        <f aca="false">IF('Class Responses'!$B38="","",IF(UPPER(TRIM('Class Responses'!R38))=UPPER(TRIM('Answer Key'!$B$19)),1,0))</f>
        <v/>
      </c>
      <c r="S38" s="22" t="str">
        <f aca="false">IF('Class Responses'!$B38="","",IF(UPPER(TRIM('Class Responses'!S38))=UPPER(TRIM('Answer Key'!$B$20)),1,0))</f>
        <v/>
      </c>
      <c r="T38" s="22" t="str">
        <f aca="false">IF('Class Responses'!$B38="","",IF(UPPER(TRIM('Class Responses'!T38))=UPPER(TRIM('Answer Key'!$B$21)),1,0))</f>
        <v/>
      </c>
      <c r="U38" s="22" t="str">
        <f aca="false">IF('Class Responses'!$B38="","",IF(UPPER(TRIM('Class Responses'!U38))=UPPER(TRIM('Answer Key'!$B$22)),1,0))</f>
        <v/>
      </c>
      <c r="V38" s="22" t="str">
        <f aca="false">IF('Class Responses'!$B38="","",IF(UPPER(TRIM('Class Responses'!V38))=UPPER(TRIM('Answer Key'!$B$23)),1,0))</f>
        <v/>
      </c>
      <c r="W38" s="22" t="str">
        <f aca="false">IF('Class Responses'!$B38="","",IF(UPPER(TRIM('Class Responses'!W38))=UPPER(TRIM('Answer Key'!$B$24)),1,0))</f>
        <v/>
      </c>
      <c r="X38" s="22" t="str">
        <f aca="false">IF('Class Responses'!$B38="","",IF(UPPER(TRIM('Class Responses'!X38))=UPPER(TRIM('Answer Key'!$B$25)),1,0))</f>
        <v/>
      </c>
      <c r="Y38" s="22" t="str">
        <f aca="false">IF('Class Responses'!$B38="","",IF(UPPER(TRIM('Class Responses'!Y38))=UPPER(TRIM('Answer Key'!$B$26)),1,0))</f>
        <v/>
      </c>
      <c r="Z38" s="22" t="str">
        <f aca="false">IF('Class Responses'!$B38="","",IF(UPPER(TRIM('Class Responses'!Z38))=UPPER(TRIM('Answer Key'!$B$27)),1,0))</f>
        <v/>
      </c>
      <c r="AA38" s="22" t="str">
        <f aca="false">IF('Class Responses'!$B38="","",IF(UPPER(TRIM('Class Responses'!AA38))=UPPER(TRIM('Answer Key'!$B$28)),1,0))</f>
        <v/>
      </c>
      <c r="AB38" s="22" t="str">
        <f aca="false">IF('Class Responses'!$B38="","",IF(UPPER(TRIM('Class Responses'!AB38))=UPPER(TRIM('Answer Key'!$B$29)),1,0))</f>
        <v/>
      </c>
      <c r="AC38" s="22" t="str">
        <f aca="false">IF('Class Responses'!$B38="","",IF(UPPER(TRIM('Class Responses'!AC38))=UPPER(TRIM('Answer Key'!$B$30)),1,0))</f>
        <v/>
      </c>
      <c r="AD38" s="22" t="str">
        <f aca="false">IF('Class Responses'!$B38="","",IF(UPPER(TRIM('Class Responses'!AD38))=UPPER(TRIM('Answer Key'!$B$31)),1,0))</f>
        <v/>
      </c>
      <c r="AE38" s="22" t="str">
        <f aca="false">IF('Class Responses'!$B38="","",IF(UPPER(TRIM('Class Responses'!AE38))=UPPER(TRIM('Answer Key'!$B$32)),1,0))</f>
        <v/>
      </c>
      <c r="AF38" s="22" t="str">
        <f aca="false">IF('Class Responses'!$B38="","",IF(UPPER(TRIM('Class Responses'!AF38))=UPPER(TRIM('Answer Key'!$B$33)),1,0))</f>
        <v/>
      </c>
      <c r="AG38" s="22" t="str">
        <f aca="false">IF('Class Responses'!$B38="","",IF('Class Responses'!AG38=1,1,0))</f>
        <v/>
      </c>
      <c r="AH38" s="22" t="str">
        <f aca="false">IF('Class Responses'!$B38="","",IF('Class Responses'!AH38=1,1,0))</f>
        <v/>
      </c>
      <c r="AI38" s="22" t="str">
        <f aca="false">IF('Class Responses'!$B38="","",IF('Class Responses'!AI38=1,1,0))</f>
        <v/>
      </c>
      <c r="AJ38" s="22" t="str">
        <f aca="false">IF('Class Responses'!$B38="","",IF('Class Responses'!AJ38=1,1,0))</f>
        <v/>
      </c>
      <c r="AK38" s="22" t="str">
        <f aca="false">IF('Class Responses'!$B38="","",IF('Class Responses'!AK38=1,1,0))</f>
        <v/>
      </c>
      <c r="AL38" s="22" t="str">
        <f aca="false">IF('Class Responses'!$B38="","",IF('Class Responses'!AL38=1,1,0))</f>
        <v/>
      </c>
      <c r="AM38" s="22" t="str">
        <f aca="false">IF('Class Responses'!$B38="","",IF('Class Responses'!AM38=1,1,0))</f>
        <v/>
      </c>
      <c r="AN38" s="22" t="str">
        <f aca="false">IF('Class Responses'!$B38="","",IF('Class Responses'!AN38=1,1,0))</f>
        <v/>
      </c>
      <c r="AO38" s="22" t="str">
        <f aca="false">IF('Class Responses'!$B38="","",IF('Class Responses'!AO38=1,1,0))</f>
        <v/>
      </c>
      <c r="AP38" s="22" t="str">
        <f aca="false">IF('Class Responses'!$B38="","",IF('Class Responses'!AP38=1,1,0))</f>
        <v/>
      </c>
    </row>
    <row r="39" customFormat="false" ht="15" hidden="false" customHeight="false" outlineLevel="0" collapsed="false">
      <c r="A39" s="32" t="n">
        <f aca="false">'Class Responses'!A39</f>
        <v>36</v>
      </c>
      <c r="B39" s="21" t="n">
        <f aca="false">'Class Responses'!B39</f>
        <v>0</v>
      </c>
      <c r="C39" s="22" t="str">
        <f aca="false">IF('Class Responses'!$B39="","",IF(UPPER(TRIM('Class Responses'!C39))=UPPER(TRIM('Answer Key'!$B$4)),1,0))</f>
        <v/>
      </c>
      <c r="D39" s="22" t="str">
        <f aca="false">IF('Class Responses'!$B39="","",IF(UPPER(TRIM('Class Responses'!D39))=UPPER(TRIM('Answer Key'!$B$5)),1,0))</f>
        <v/>
      </c>
      <c r="E39" s="22" t="str">
        <f aca="false">IF('Class Responses'!$B39="","",IF(UPPER(TRIM('Class Responses'!E39))=UPPER(TRIM('Answer Key'!$B$6)),1,0))</f>
        <v/>
      </c>
      <c r="F39" s="22" t="str">
        <f aca="false">IF('Class Responses'!$B39="","",IF(UPPER(TRIM('Class Responses'!F39))=UPPER(TRIM('Answer Key'!$B$7)),1,0))</f>
        <v/>
      </c>
      <c r="G39" s="22" t="str">
        <f aca="false">IF('Class Responses'!$B39="","",IF(UPPER(TRIM('Class Responses'!G39))=UPPER(TRIM('Answer Key'!$B$8)),1,0))</f>
        <v/>
      </c>
      <c r="H39" s="22" t="str">
        <f aca="false">IF('Class Responses'!$B39="","",IF(UPPER(TRIM('Class Responses'!H39))=UPPER(TRIM('Answer Key'!$B$9)),1,0))</f>
        <v/>
      </c>
      <c r="I39" s="22" t="str">
        <f aca="false">IF('Class Responses'!$B39="","",IF(UPPER(TRIM('Class Responses'!I39))=UPPER(TRIM('Answer Key'!$B$10)),1,0))</f>
        <v/>
      </c>
      <c r="J39" s="22" t="str">
        <f aca="false">IF('Class Responses'!$B39="","",IF(UPPER(TRIM('Class Responses'!J39))=UPPER(TRIM('Answer Key'!$B$11)),1,0))</f>
        <v/>
      </c>
      <c r="K39" s="22" t="str">
        <f aca="false">IF('Class Responses'!$B39="","",IF(UPPER(TRIM('Class Responses'!K39))=UPPER(TRIM('Answer Key'!$B$12)),1,0))</f>
        <v/>
      </c>
      <c r="L39" s="22" t="str">
        <f aca="false">IF('Class Responses'!$B39="","",IF(UPPER(TRIM('Class Responses'!L39))=UPPER(TRIM('Answer Key'!$B$13)),1,0))</f>
        <v/>
      </c>
      <c r="M39" s="22" t="str">
        <f aca="false">IF('Class Responses'!$B39="","",IF(UPPER(TRIM('Class Responses'!M39))=UPPER(TRIM('Answer Key'!$B$14)),1,0))</f>
        <v/>
      </c>
      <c r="N39" s="22" t="str">
        <f aca="false">IF('Class Responses'!$B39="","",IF(UPPER(TRIM('Class Responses'!N39))=UPPER(TRIM('Answer Key'!$B$15)),1,0))</f>
        <v/>
      </c>
      <c r="O39" s="22" t="str">
        <f aca="false">IF('Class Responses'!$B39="","",IF(UPPER(TRIM('Class Responses'!O39))=UPPER(TRIM('Answer Key'!$B$16)),1,0))</f>
        <v/>
      </c>
      <c r="P39" s="22" t="str">
        <f aca="false">IF('Class Responses'!$B39="","",IF(UPPER(TRIM('Class Responses'!P39))=UPPER(TRIM('Answer Key'!$B$17)),1,0))</f>
        <v/>
      </c>
      <c r="Q39" s="22" t="str">
        <f aca="false">IF('Class Responses'!$B39="","",IF(UPPER(TRIM('Class Responses'!Q39))=UPPER(TRIM('Answer Key'!$B$18)),1,0))</f>
        <v/>
      </c>
      <c r="R39" s="22" t="str">
        <f aca="false">IF('Class Responses'!$B39="","",IF(UPPER(TRIM('Class Responses'!R39))=UPPER(TRIM('Answer Key'!$B$19)),1,0))</f>
        <v/>
      </c>
      <c r="S39" s="22" t="str">
        <f aca="false">IF('Class Responses'!$B39="","",IF(UPPER(TRIM('Class Responses'!S39))=UPPER(TRIM('Answer Key'!$B$20)),1,0))</f>
        <v/>
      </c>
      <c r="T39" s="22" t="str">
        <f aca="false">IF('Class Responses'!$B39="","",IF(UPPER(TRIM('Class Responses'!T39))=UPPER(TRIM('Answer Key'!$B$21)),1,0))</f>
        <v/>
      </c>
      <c r="U39" s="22" t="str">
        <f aca="false">IF('Class Responses'!$B39="","",IF(UPPER(TRIM('Class Responses'!U39))=UPPER(TRIM('Answer Key'!$B$22)),1,0))</f>
        <v/>
      </c>
      <c r="V39" s="22" t="str">
        <f aca="false">IF('Class Responses'!$B39="","",IF(UPPER(TRIM('Class Responses'!V39))=UPPER(TRIM('Answer Key'!$B$23)),1,0))</f>
        <v/>
      </c>
      <c r="W39" s="22" t="str">
        <f aca="false">IF('Class Responses'!$B39="","",IF(UPPER(TRIM('Class Responses'!W39))=UPPER(TRIM('Answer Key'!$B$24)),1,0))</f>
        <v/>
      </c>
      <c r="X39" s="22" t="str">
        <f aca="false">IF('Class Responses'!$B39="","",IF(UPPER(TRIM('Class Responses'!X39))=UPPER(TRIM('Answer Key'!$B$25)),1,0))</f>
        <v/>
      </c>
      <c r="Y39" s="22" t="str">
        <f aca="false">IF('Class Responses'!$B39="","",IF(UPPER(TRIM('Class Responses'!Y39))=UPPER(TRIM('Answer Key'!$B$26)),1,0))</f>
        <v/>
      </c>
      <c r="Z39" s="22" t="str">
        <f aca="false">IF('Class Responses'!$B39="","",IF(UPPER(TRIM('Class Responses'!Z39))=UPPER(TRIM('Answer Key'!$B$27)),1,0))</f>
        <v/>
      </c>
      <c r="AA39" s="22" t="str">
        <f aca="false">IF('Class Responses'!$B39="","",IF(UPPER(TRIM('Class Responses'!AA39))=UPPER(TRIM('Answer Key'!$B$28)),1,0))</f>
        <v/>
      </c>
      <c r="AB39" s="22" t="str">
        <f aca="false">IF('Class Responses'!$B39="","",IF(UPPER(TRIM('Class Responses'!AB39))=UPPER(TRIM('Answer Key'!$B$29)),1,0))</f>
        <v/>
      </c>
      <c r="AC39" s="22" t="str">
        <f aca="false">IF('Class Responses'!$B39="","",IF(UPPER(TRIM('Class Responses'!AC39))=UPPER(TRIM('Answer Key'!$B$30)),1,0))</f>
        <v/>
      </c>
      <c r="AD39" s="22" t="str">
        <f aca="false">IF('Class Responses'!$B39="","",IF(UPPER(TRIM('Class Responses'!AD39))=UPPER(TRIM('Answer Key'!$B$31)),1,0))</f>
        <v/>
      </c>
      <c r="AE39" s="22" t="str">
        <f aca="false">IF('Class Responses'!$B39="","",IF(UPPER(TRIM('Class Responses'!AE39))=UPPER(TRIM('Answer Key'!$B$32)),1,0))</f>
        <v/>
      </c>
      <c r="AF39" s="22" t="str">
        <f aca="false">IF('Class Responses'!$B39="","",IF(UPPER(TRIM('Class Responses'!AF39))=UPPER(TRIM('Answer Key'!$B$33)),1,0))</f>
        <v/>
      </c>
      <c r="AG39" s="22" t="str">
        <f aca="false">IF('Class Responses'!$B39="","",IF('Class Responses'!AG39=1,1,0))</f>
        <v/>
      </c>
      <c r="AH39" s="22" t="str">
        <f aca="false">IF('Class Responses'!$B39="","",IF('Class Responses'!AH39=1,1,0))</f>
        <v/>
      </c>
      <c r="AI39" s="22" t="str">
        <f aca="false">IF('Class Responses'!$B39="","",IF('Class Responses'!AI39=1,1,0))</f>
        <v/>
      </c>
      <c r="AJ39" s="22" t="str">
        <f aca="false">IF('Class Responses'!$B39="","",IF('Class Responses'!AJ39=1,1,0))</f>
        <v/>
      </c>
      <c r="AK39" s="22" t="str">
        <f aca="false">IF('Class Responses'!$B39="","",IF('Class Responses'!AK39=1,1,0))</f>
        <v/>
      </c>
      <c r="AL39" s="22" t="str">
        <f aca="false">IF('Class Responses'!$B39="","",IF('Class Responses'!AL39=1,1,0))</f>
        <v/>
      </c>
      <c r="AM39" s="22" t="str">
        <f aca="false">IF('Class Responses'!$B39="","",IF('Class Responses'!AM39=1,1,0))</f>
        <v/>
      </c>
      <c r="AN39" s="22" t="str">
        <f aca="false">IF('Class Responses'!$B39="","",IF('Class Responses'!AN39=1,1,0))</f>
        <v/>
      </c>
      <c r="AO39" s="22" t="str">
        <f aca="false">IF('Class Responses'!$B39="","",IF('Class Responses'!AO39=1,1,0))</f>
        <v/>
      </c>
      <c r="AP39" s="22" t="str">
        <f aca="false">IF('Class Responses'!$B39="","",IF('Class Responses'!AP39=1,1,0))</f>
        <v/>
      </c>
    </row>
    <row r="40" customFormat="false" ht="15" hidden="false" customHeight="false" outlineLevel="0" collapsed="false">
      <c r="A40" s="32" t="n">
        <f aca="false">'Class Responses'!A40</f>
        <v>37</v>
      </c>
      <c r="B40" s="21" t="n">
        <f aca="false">'Class Responses'!B40</f>
        <v>0</v>
      </c>
      <c r="C40" s="22" t="str">
        <f aca="false">IF('Class Responses'!$B40="","",IF(UPPER(TRIM('Class Responses'!C40))=UPPER(TRIM('Answer Key'!$B$4)),1,0))</f>
        <v/>
      </c>
      <c r="D40" s="22" t="str">
        <f aca="false">IF('Class Responses'!$B40="","",IF(UPPER(TRIM('Class Responses'!D40))=UPPER(TRIM('Answer Key'!$B$5)),1,0))</f>
        <v/>
      </c>
      <c r="E40" s="22" t="str">
        <f aca="false">IF('Class Responses'!$B40="","",IF(UPPER(TRIM('Class Responses'!E40))=UPPER(TRIM('Answer Key'!$B$6)),1,0))</f>
        <v/>
      </c>
      <c r="F40" s="22" t="str">
        <f aca="false">IF('Class Responses'!$B40="","",IF(UPPER(TRIM('Class Responses'!F40))=UPPER(TRIM('Answer Key'!$B$7)),1,0))</f>
        <v/>
      </c>
      <c r="G40" s="22" t="str">
        <f aca="false">IF('Class Responses'!$B40="","",IF(UPPER(TRIM('Class Responses'!G40))=UPPER(TRIM('Answer Key'!$B$8)),1,0))</f>
        <v/>
      </c>
      <c r="H40" s="22" t="str">
        <f aca="false">IF('Class Responses'!$B40="","",IF(UPPER(TRIM('Class Responses'!H40))=UPPER(TRIM('Answer Key'!$B$9)),1,0))</f>
        <v/>
      </c>
      <c r="I40" s="22" t="str">
        <f aca="false">IF('Class Responses'!$B40="","",IF(UPPER(TRIM('Class Responses'!I40))=UPPER(TRIM('Answer Key'!$B$10)),1,0))</f>
        <v/>
      </c>
      <c r="J40" s="22" t="str">
        <f aca="false">IF('Class Responses'!$B40="","",IF(UPPER(TRIM('Class Responses'!J40))=UPPER(TRIM('Answer Key'!$B$11)),1,0))</f>
        <v/>
      </c>
      <c r="K40" s="22" t="str">
        <f aca="false">IF('Class Responses'!$B40="","",IF(UPPER(TRIM('Class Responses'!K40))=UPPER(TRIM('Answer Key'!$B$12)),1,0))</f>
        <v/>
      </c>
      <c r="L40" s="22" t="str">
        <f aca="false">IF('Class Responses'!$B40="","",IF(UPPER(TRIM('Class Responses'!L40))=UPPER(TRIM('Answer Key'!$B$13)),1,0))</f>
        <v/>
      </c>
      <c r="M40" s="22" t="str">
        <f aca="false">IF('Class Responses'!$B40="","",IF(UPPER(TRIM('Class Responses'!M40))=UPPER(TRIM('Answer Key'!$B$14)),1,0))</f>
        <v/>
      </c>
      <c r="N40" s="22" t="str">
        <f aca="false">IF('Class Responses'!$B40="","",IF(UPPER(TRIM('Class Responses'!N40))=UPPER(TRIM('Answer Key'!$B$15)),1,0))</f>
        <v/>
      </c>
      <c r="O40" s="22" t="str">
        <f aca="false">IF('Class Responses'!$B40="","",IF(UPPER(TRIM('Class Responses'!O40))=UPPER(TRIM('Answer Key'!$B$16)),1,0))</f>
        <v/>
      </c>
      <c r="P40" s="22" t="str">
        <f aca="false">IF('Class Responses'!$B40="","",IF(UPPER(TRIM('Class Responses'!P40))=UPPER(TRIM('Answer Key'!$B$17)),1,0))</f>
        <v/>
      </c>
      <c r="Q40" s="22" t="str">
        <f aca="false">IF('Class Responses'!$B40="","",IF(UPPER(TRIM('Class Responses'!Q40))=UPPER(TRIM('Answer Key'!$B$18)),1,0))</f>
        <v/>
      </c>
      <c r="R40" s="22" t="str">
        <f aca="false">IF('Class Responses'!$B40="","",IF(UPPER(TRIM('Class Responses'!R40))=UPPER(TRIM('Answer Key'!$B$19)),1,0))</f>
        <v/>
      </c>
      <c r="S40" s="22" t="str">
        <f aca="false">IF('Class Responses'!$B40="","",IF(UPPER(TRIM('Class Responses'!S40))=UPPER(TRIM('Answer Key'!$B$20)),1,0))</f>
        <v/>
      </c>
      <c r="T40" s="22" t="str">
        <f aca="false">IF('Class Responses'!$B40="","",IF(UPPER(TRIM('Class Responses'!T40))=UPPER(TRIM('Answer Key'!$B$21)),1,0))</f>
        <v/>
      </c>
      <c r="U40" s="22" t="str">
        <f aca="false">IF('Class Responses'!$B40="","",IF(UPPER(TRIM('Class Responses'!U40))=UPPER(TRIM('Answer Key'!$B$22)),1,0))</f>
        <v/>
      </c>
      <c r="V40" s="22" t="str">
        <f aca="false">IF('Class Responses'!$B40="","",IF(UPPER(TRIM('Class Responses'!V40))=UPPER(TRIM('Answer Key'!$B$23)),1,0))</f>
        <v/>
      </c>
      <c r="W40" s="22" t="str">
        <f aca="false">IF('Class Responses'!$B40="","",IF(UPPER(TRIM('Class Responses'!W40))=UPPER(TRIM('Answer Key'!$B$24)),1,0))</f>
        <v/>
      </c>
      <c r="X40" s="22" t="str">
        <f aca="false">IF('Class Responses'!$B40="","",IF(UPPER(TRIM('Class Responses'!X40))=UPPER(TRIM('Answer Key'!$B$25)),1,0))</f>
        <v/>
      </c>
      <c r="Y40" s="22" t="str">
        <f aca="false">IF('Class Responses'!$B40="","",IF(UPPER(TRIM('Class Responses'!Y40))=UPPER(TRIM('Answer Key'!$B$26)),1,0))</f>
        <v/>
      </c>
      <c r="Z40" s="22" t="str">
        <f aca="false">IF('Class Responses'!$B40="","",IF(UPPER(TRIM('Class Responses'!Z40))=UPPER(TRIM('Answer Key'!$B$27)),1,0))</f>
        <v/>
      </c>
      <c r="AA40" s="22" t="str">
        <f aca="false">IF('Class Responses'!$B40="","",IF(UPPER(TRIM('Class Responses'!AA40))=UPPER(TRIM('Answer Key'!$B$28)),1,0))</f>
        <v/>
      </c>
      <c r="AB40" s="22" t="str">
        <f aca="false">IF('Class Responses'!$B40="","",IF(UPPER(TRIM('Class Responses'!AB40))=UPPER(TRIM('Answer Key'!$B$29)),1,0))</f>
        <v/>
      </c>
      <c r="AC40" s="22" t="str">
        <f aca="false">IF('Class Responses'!$B40="","",IF(UPPER(TRIM('Class Responses'!AC40))=UPPER(TRIM('Answer Key'!$B$30)),1,0))</f>
        <v/>
      </c>
      <c r="AD40" s="22" t="str">
        <f aca="false">IF('Class Responses'!$B40="","",IF(UPPER(TRIM('Class Responses'!AD40))=UPPER(TRIM('Answer Key'!$B$31)),1,0))</f>
        <v/>
      </c>
      <c r="AE40" s="22" t="str">
        <f aca="false">IF('Class Responses'!$B40="","",IF(UPPER(TRIM('Class Responses'!AE40))=UPPER(TRIM('Answer Key'!$B$32)),1,0))</f>
        <v/>
      </c>
      <c r="AF40" s="22" t="str">
        <f aca="false">IF('Class Responses'!$B40="","",IF(UPPER(TRIM('Class Responses'!AF40))=UPPER(TRIM('Answer Key'!$B$33)),1,0))</f>
        <v/>
      </c>
      <c r="AG40" s="22" t="str">
        <f aca="false">IF('Class Responses'!$B40="","",IF('Class Responses'!AG40=1,1,0))</f>
        <v/>
      </c>
      <c r="AH40" s="22" t="str">
        <f aca="false">IF('Class Responses'!$B40="","",IF('Class Responses'!AH40=1,1,0))</f>
        <v/>
      </c>
      <c r="AI40" s="22" t="str">
        <f aca="false">IF('Class Responses'!$B40="","",IF('Class Responses'!AI40=1,1,0))</f>
        <v/>
      </c>
      <c r="AJ40" s="22" t="str">
        <f aca="false">IF('Class Responses'!$B40="","",IF('Class Responses'!AJ40=1,1,0))</f>
        <v/>
      </c>
      <c r="AK40" s="22" t="str">
        <f aca="false">IF('Class Responses'!$B40="","",IF('Class Responses'!AK40=1,1,0))</f>
        <v/>
      </c>
      <c r="AL40" s="22" t="str">
        <f aca="false">IF('Class Responses'!$B40="","",IF('Class Responses'!AL40=1,1,0))</f>
        <v/>
      </c>
      <c r="AM40" s="22" t="str">
        <f aca="false">IF('Class Responses'!$B40="","",IF('Class Responses'!AM40=1,1,0))</f>
        <v/>
      </c>
      <c r="AN40" s="22" t="str">
        <f aca="false">IF('Class Responses'!$B40="","",IF('Class Responses'!AN40=1,1,0))</f>
        <v/>
      </c>
      <c r="AO40" s="22" t="str">
        <f aca="false">IF('Class Responses'!$B40="","",IF('Class Responses'!AO40=1,1,0))</f>
        <v/>
      </c>
      <c r="AP40" s="22" t="str">
        <f aca="false">IF('Class Responses'!$B40="","",IF('Class Responses'!AP40=1,1,0))</f>
        <v/>
      </c>
    </row>
    <row r="41" customFormat="false" ht="15" hidden="false" customHeight="false" outlineLevel="0" collapsed="false">
      <c r="A41" s="32" t="n">
        <f aca="false">'Class Responses'!A41</f>
        <v>38</v>
      </c>
      <c r="B41" s="21" t="n">
        <f aca="false">'Class Responses'!B41</f>
        <v>0</v>
      </c>
      <c r="C41" s="22" t="str">
        <f aca="false">IF('Class Responses'!$B41="","",IF(UPPER(TRIM('Class Responses'!C41))=UPPER(TRIM('Answer Key'!$B$4)),1,0))</f>
        <v/>
      </c>
      <c r="D41" s="22" t="str">
        <f aca="false">IF('Class Responses'!$B41="","",IF(UPPER(TRIM('Class Responses'!D41))=UPPER(TRIM('Answer Key'!$B$5)),1,0))</f>
        <v/>
      </c>
      <c r="E41" s="22" t="str">
        <f aca="false">IF('Class Responses'!$B41="","",IF(UPPER(TRIM('Class Responses'!E41))=UPPER(TRIM('Answer Key'!$B$6)),1,0))</f>
        <v/>
      </c>
      <c r="F41" s="22" t="str">
        <f aca="false">IF('Class Responses'!$B41="","",IF(UPPER(TRIM('Class Responses'!F41))=UPPER(TRIM('Answer Key'!$B$7)),1,0))</f>
        <v/>
      </c>
      <c r="G41" s="22" t="str">
        <f aca="false">IF('Class Responses'!$B41="","",IF(UPPER(TRIM('Class Responses'!G41))=UPPER(TRIM('Answer Key'!$B$8)),1,0))</f>
        <v/>
      </c>
      <c r="H41" s="22" t="str">
        <f aca="false">IF('Class Responses'!$B41="","",IF(UPPER(TRIM('Class Responses'!H41))=UPPER(TRIM('Answer Key'!$B$9)),1,0))</f>
        <v/>
      </c>
      <c r="I41" s="22" t="str">
        <f aca="false">IF('Class Responses'!$B41="","",IF(UPPER(TRIM('Class Responses'!I41))=UPPER(TRIM('Answer Key'!$B$10)),1,0))</f>
        <v/>
      </c>
      <c r="J41" s="22" t="str">
        <f aca="false">IF('Class Responses'!$B41="","",IF(UPPER(TRIM('Class Responses'!J41))=UPPER(TRIM('Answer Key'!$B$11)),1,0))</f>
        <v/>
      </c>
      <c r="K41" s="22" t="str">
        <f aca="false">IF('Class Responses'!$B41="","",IF(UPPER(TRIM('Class Responses'!K41))=UPPER(TRIM('Answer Key'!$B$12)),1,0))</f>
        <v/>
      </c>
      <c r="L41" s="22" t="str">
        <f aca="false">IF('Class Responses'!$B41="","",IF(UPPER(TRIM('Class Responses'!L41))=UPPER(TRIM('Answer Key'!$B$13)),1,0))</f>
        <v/>
      </c>
      <c r="M41" s="22" t="str">
        <f aca="false">IF('Class Responses'!$B41="","",IF(UPPER(TRIM('Class Responses'!M41))=UPPER(TRIM('Answer Key'!$B$14)),1,0))</f>
        <v/>
      </c>
      <c r="N41" s="22" t="str">
        <f aca="false">IF('Class Responses'!$B41="","",IF(UPPER(TRIM('Class Responses'!N41))=UPPER(TRIM('Answer Key'!$B$15)),1,0))</f>
        <v/>
      </c>
      <c r="O41" s="22" t="str">
        <f aca="false">IF('Class Responses'!$B41="","",IF(UPPER(TRIM('Class Responses'!O41))=UPPER(TRIM('Answer Key'!$B$16)),1,0))</f>
        <v/>
      </c>
      <c r="P41" s="22" t="str">
        <f aca="false">IF('Class Responses'!$B41="","",IF(UPPER(TRIM('Class Responses'!P41))=UPPER(TRIM('Answer Key'!$B$17)),1,0))</f>
        <v/>
      </c>
      <c r="Q41" s="22" t="str">
        <f aca="false">IF('Class Responses'!$B41="","",IF(UPPER(TRIM('Class Responses'!Q41))=UPPER(TRIM('Answer Key'!$B$18)),1,0))</f>
        <v/>
      </c>
      <c r="R41" s="22" t="str">
        <f aca="false">IF('Class Responses'!$B41="","",IF(UPPER(TRIM('Class Responses'!R41))=UPPER(TRIM('Answer Key'!$B$19)),1,0))</f>
        <v/>
      </c>
      <c r="S41" s="22" t="str">
        <f aca="false">IF('Class Responses'!$B41="","",IF(UPPER(TRIM('Class Responses'!S41))=UPPER(TRIM('Answer Key'!$B$20)),1,0))</f>
        <v/>
      </c>
      <c r="T41" s="22" t="str">
        <f aca="false">IF('Class Responses'!$B41="","",IF(UPPER(TRIM('Class Responses'!T41))=UPPER(TRIM('Answer Key'!$B$21)),1,0))</f>
        <v/>
      </c>
      <c r="U41" s="22" t="str">
        <f aca="false">IF('Class Responses'!$B41="","",IF(UPPER(TRIM('Class Responses'!U41))=UPPER(TRIM('Answer Key'!$B$22)),1,0))</f>
        <v/>
      </c>
      <c r="V41" s="22" t="str">
        <f aca="false">IF('Class Responses'!$B41="","",IF(UPPER(TRIM('Class Responses'!V41))=UPPER(TRIM('Answer Key'!$B$23)),1,0))</f>
        <v/>
      </c>
      <c r="W41" s="22" t="str">
        <f aca="false">IF('Class Responses'!$B41="","",IF(UPPER(TRIM('Class Responses'!W41))=UPPER(TRIM('Answer Key'!$B$24)),1,0))</f>
        <v/>
      </c>
      <c r="X41" s="22" t="str">
        <f aca="false">IF('Class Responses'!$B41="","",IF(UPPER(TRIM('Class Responses'!X41))=UPPER(TRIM('Answer Key'!$B$25)),1,0))</f>
        <v/>
      </c>
      <c r="Y41" s="22" t="str">
        <f aca="false">IF('Class Responses'!$B41="","",IF(UPPER(TRIM('Class Responses'!Y41))=UPPER(TRIM('Answer Key'!$B$26)),1,0))</f>
        <v/>
      </c>
      <c r="Z41" s="22" t="str">
        <f aca="false">IF('Class Responses'!$B41="","",IF(UPPER(TRIM('Class Responses'!Z41))=UPPER(TRIM('Answer Key'!$B$27)),1,0))</f>
        <v/>
      </c>
      <c r="AA41" s="22" t="str">
        <f aca="false">IF('Class Responses'!$B41="","",IF(UPPER(TRIM('Class Responses'!AA41))=UPPER(TRIM('Answer Key'!$B$28)),1,0))</f>
        <v/>
      </c>
      <c r="AB41" s="22" t="str">
        <f aca="false">IF('Class Responses'!$B41="","",IF(UPPER(TRIM('Class Responses'!AB41))=UPPER(TRIM('Answer Key'!$B$29)),1,0))</f>
        <v/>
      </c>
      <c r="AC41" s="22" t="str">
        <f aca="false">IF('Class Responses'!$B41="","",IF(UPPER(TRIM('Class Responses'!AC41))=UPPER(TRIM('Answer Key'!$B$30)),1,0))</f>
        <v/>
      </c>
      <c r="AD41" s="22" t="str">
        <f aca="false">IF('Class Responses'!$B41="","",IF(UPPER(TRIM('Class Responses'!AD41))=UPPER(TRIM('Answer Key'!$B$31)),1,0))</f>
        <v/>
      </c>
      <c r="AE41" s="22" t="str">
        <f aca="false">IF('Class Responses'!$B41="","",IF(UPPER(TRIM('Class Responses'!AE41))=UPPER(TRIM('Answer Key'!$B$32)),1,0))</f>
        <v/>
      </c>
      <c r="AF41" s="22" t="str">
        <f aca="false">IF('Class Responses'!$B41="","",IF(UPPER(TRIM('Class Responses'!AF41))=UPPER(TRIM('Answer Key'!$B$33)),1,0))</f>
        <v/>
      </c>
      <c r="AG41" s="22" t="str">
        <f aca="false">IF('Class Responses'!$B41="","",IF('Class Responses'!AG41=1,1,0))</f>
        <v/>
      </c>
      <c r="AH41" s="22" t="str">
        <f aca="false">IF('Class Responses'!$B41="","",IF('Class Responses'!AH41=1,1,0))</f>
        <v/>
      </c>
      <c r="AI41" s="22" t="str">
        <f aca="false">IF('Class Responses'!$B41="","",IF('Class Responses'!AI41=1,1,0))</f>
        <v/>
      </c>
      <c r="AJ41" s="22" t="str">
        <f aca="false">IF('Class Responses'!$B41="","",IF('Class Responses'!AJ41=1,1,0))</f>
        <v/>
      </c>
      <c r="AK41" s="22" t="str">
        <f aca="false">IF('Class Responses'!$B41="","",IF('Class Responses'!AK41=1,1,0))</f>
        <v/>
      </c>
      <c r="AL41" s="22" t="str">
        <f aca="false">IF('Class Responses'!$B41="","",IF('Class Responses'!AL41=1,1,0))</f>
        <v/>
      </c>
      <c r="AM41" s="22" t="str">
        <f aca="false">IF('Class Responses'!$B41="","",IF('Class Responses'!AM41=1,1,0))</f>
        <v/>
      </c>
      <c r="AN41" s="22" t="str">
        <f aca="false">IF('Class Responses'!$B41="","",IF('Class Responses'!AN41=1,1,0))</f>
        <v/>
      </c>
      <c r="AO41" s="22" t="str">
        <f aca="false">IF('Class Responses'!$B41="","",IF('Class Responses'!AO41=1,1,0))</f>
        <v/>
      </c>
      <c r="AP41" s="22" t="str">
        <f aca="false">IF('Class Responses'!$B41="","",IF('Class Responses'!AP41=1,1,0))</f>
        <v/>
      </c>
    </row>
    <row r="42" customFormat="false" ht="15" hidden="false" customHeight="false" outlineLevel="0" collapsed="false">
      <c r="A42" s="32" t="n">
        <f aca="false">'Class Responses'!A42</f>
        <v>39</v>
      </c>
      <c r="B42" s="21" t="n">
        <f aca="false">'Class Responses'!B42</f>
        <v>0</v>
      </c>
      <c r="C42" s="22" t="str">
        <f aca="false">IF('Class Responses'!$B42="","",IF(UPPER(TRIM('Class Responses'!C42))=UPPER(TRIM('Answer Key'!$B$4)),1,0))</f>
        <v/>
      </c>
      <c r="D42" s="22" t="str">
        <f aca="false">IF('Class Responses'!$B42="","",IF(UPPER(TRIM('Class Responses'!D42))=UPPER(TRIM('Answer Key'!$B$5)),1,0))</f>
        <v/>
      </c>
      <c r="E42" s="22" t="str">
        <f aca="false">IF('Class Responses'!$B42="","",IF(UPPER(TRIM('Class Responses'!E42))=UPPER(TRIM('Answer Key'!$B$6)),1,0))</f>
        <v/>
      </c>
      <c r="F42" s="22" t="str">
        <f aca="false">IF('Class Responses'!$B42="","",IF(UPPER(TRIM('Class Responses'!F42))=UPPER(TRIM('Answer Key'!$B$7)),1,0))</f>
        <v/>
      </c>
      <c r="G42" s="22" t="str">
        <f aca="false">IF('Class Responses'!$B42="","",IF(UPPER(TRIM('Class Responses'!G42))=UPPER(TRIM('Answer Key'!$B$8)),1,0))</f>
        <v/>
      </c>
      <c r="H42" s="22" t="str">
        <f aca="false">IF('Class Responses'!$B42="","",IF(UPPER(TRIM('Class Responses'!H42))=UPPER(TRIM('Answer Key'!$B$9)),1,0))</f>
        <v/>
      </c>
      <c r="I42" s="22" t="str">
        <f aca="false">IF('Class Responses'!$B42="","",IF(UPPER(TRIM('Class Responses'!I42))=UPPER(TRIM('Answer Key'!$B$10)),1,0))</f>
        <v/>
      </c>
      <c r="J42" s="22" t="str">
        <f aca="false">IF('Class Responses'!$B42="","",IF(UPPER(TRIM('Class Responses'!J42))=UPPER(TRIM('Answer Key'!$B$11)),1,0))</f>
        <v/>
      </c>
      <c r="K42" s="22" t="str">
        <f aca="false">IF('Class Responses'!$B42="","",IF(UPPER(TRIM('Class Responses'!K42))=UPPER(TRIM('Answer Key'!$B$12)),1,0))</f>
        <v/>
      </c>
      <c r="L42" s="22" t="str">
        <f aca="false">IF('Class Responses'!$B42="","",IF(UPPER(TRIM('Class Responses'!L42))=UPPER(TRIM('Answer Key'!$B$13)),1,0))</f>
        <v/>
      </c>
      <c r="M42" s="22" t="str">
        <f aca="false">IF('Class Responses'!$B42="","",IF(UPPER(TRIM('Class Responses'!M42))=UPPER(TRIM('Answer Key'!$B$14)),1,0))</f>
        <v/>
      </c>
      <c r="N42" s="22" t="str">
        <f aca="false">IF('Class Responses'!$B42="","",IF(UPPER(TRIM('Class Responses'!N42))=UPPER(TRIM('Answer Key'!$B$15)),1,0))</f>
        <v/>
      </c>
      <c r="O42" s="22" t="str">
        <f aca="false">IF('Class Responses'!$B42="","",IF(UPPER(TRIM('Class Responses'!O42))=UPPER(TRIM('Answer Key'!$B$16)),1,0))</f>
        <v/>
      </c>
      <c r="P42" s="22" t="str">
        <f aca="false">IF('Class Responses'!$B42="","",IF(UPPER(TRIM('Class Responses'!P42))=UPPER(TRIM('Answer Key'!$B$17)),1,0))</f>
        <v/>
      </c>
      <c r="Q42" s="22" t="str">
        <f aca="false">IF('Class Responses'!$B42="","",IF(UPPER(TRIM('Class Responses'!Q42))=UPPER(TRIM('Answer Key'!$B$18)),1,0))</f>
        <v/>
      </c>
      <c r="R42" s="22" t="str">
        <f aca="false">IF('Class Responses'!$B42="","",IF(UPPER(TRIM('Class Responses'!R42))=UPPER(TRIM('Answer Key'!$B$19)),1,0))</f>
        <v/>
      </c>
      <c r="S42" s="22" t="str">
        <f aca="false">IF('Class Responses'!$B42="","",IF(UPPER(TRIM('Class Responses'!S42))=UPPER(TRIM('Answer Key'!$B$20)),1,0))</f>
        <v/>
      </c>
      <c r="T42" s="22" t="str">
        <f aca="false">IF('Class Responses'!$B42="","",IF(UPPER(TRIM('Class Responses'!T42))=UPPER(TRIM('Answer Key'!$B$21)),1,0))</f>
        <v/>
      </c>
      <c r="U42" s="22" t="str">
        <f aca="false">IF('Class Responses'!$B42="","",IF(UPPER(TRIM('Class Responses'!U42))=UPPER(TRIM('Answer Key'!$B$22)),1,0))</f>
        <v/>
      </c>
      <c r="V42" s="22" t="str">
        <f aca="false">IF('Class Responses'!$B42="","",IF(UPPER(TRIM('Class Responses'!V42))=UPPER(TRIM('Answer Key'!$B$23)),1,0))</f>
        <v/>
      </c>
      <c r="W42" s="22" t="str">
        <f aca="false">IF('Class Responses'!$B42="","",IF(UPPER(TRIM('Class Responses'!W42))=UPPER(TRIM('Answer Key'!$B$24)),1,0))</f>
        <v/>
      </c>
      <c r="X42" s="22" t="str">
        <f aca="false">IF('Class Responses'!$B42="","",IF(UPPER(TRIM('Class Responses'!X42))=UPPER(TRIM('Answer Key'!$B$25)),1,0))</f>
        <v/>
      </c>
      <c r="Y42" s="22" t="str">
        <f aca="false">IF('Class Responses'!$B42="","",IF(UPPER(TRIM('Class Responses'!Y42))=UPPER(TRIM('Answer Key'!$B$26)),1,0))</f>
        <v/>
      </c>
      <c r="Z42" s="22" t="str">
        <f aca="false">IF('Class Responses'!$B42="","",IF(UPPER(TRIM('Class Responses'!Z42))=UPPER(TRIM('Answer Key'!$B$27)),1,0))</f>
        <v/>
      </c>
      <c r="AA42" s="22" t="str">
        <f aca="false">IF('Class Responses'!$B42="","",IF(UPPER(TRIM('Class Responses'!AA42))=UPPER(TRIM('Answer Key'!$B$28)),1,0))</f>
        <v/>
      </c>
      <c r="AB42" s="22" t="str">
        <f aca="false">IF('Class Responses'!$B42="","",IF(UPPER(TRIM('Class Responses'!AB42))=UPPER(TRIM('Answer Key'!$B$29)),1,0))</f>
        <v/>
      </c>
      <c r="AC42" s="22" t="str">
        <f aca="false">IF('Class Responses'!$B42="","",IF(UPPER(TRIM('Class Responses'!AC42))=UPPER(TRIM('Answer Key'!$B$30)),1,0))</f>
        <v/>
      </c>
      <c r="AD42" s="22" t="str">
        <f aca="false">IF('Class Responses'!$B42="","",IF(UPPER(TRIM('Class Responses'!AD42))=UPPER(TRIM('Answer Key'!$B$31)),1,0))</f>
        <v/>
      </c>
      <c r="AE42" s="22" t="str">
        <f aca="false">IF('Class Responses'!$B42="","",IF(UPPER(TRIM('Class Responses'!AE42))=UPPER(TRIM('Answer Key'!$B$32)),1,0))</f>
        <v/>
      </c>
      <c r="AF42" s="22" t="str">
        <f aca="false">IF('Class Responses'!$B42="","",IF(UPPER(TRIM('Class Responses'!AF42))=UPPER(TRIM('Answer Key'!$B$33)),1,0))</f>
        <v/>
      </c>
      <c r="AG42" s="22" t="str">
        <f aca="false">IF('Class Responses'!$B42="","",IF('Class Responses'!AG42=1,1,0))</f>
        <v/>
      </c>
      <c r="AH42" s="22" t="str">
        <f aca="false">IF('Class Responses'!$B42="","",IF('Class Responses'!AH42=1,1,0))</f>
        <v/>
      </c>
      <c r="AI42" s="22" t="str">
        <f aca="false">IF('Class Responses'!$B42="","",IF('Class Responses'!AI42=1,1,0))</f>
        <v/>
      </c>
      <c r="AJ42" s="22" t="str">
        <f aca="false">IF('Class Responses'!$B42="","",IF('Class Responses'!AJ42=1,1,0))</f>
        <v/>
      </c>
      <c r="AK42" s="22" t="str">
        <f aca="false">IF('Class Responses'!$B42="","",IF('Class Responses'!AK42=1,1,0))</f>
        <v/>
      </c>
      <c r="AL42" s="22" t="str">
        <f aca="false">IF('Class Responses'!$B42="","",IF('Class Responses'!AL42=1,1,0))</f>
        <v/>
      </c>
      <c r="AM42" s="22" t="str">
        <f aca="false">IF('Class Responses'!$B42="","",IF('Class Responses'!AM42=1,1,0))</f>
        <v/>
      </c>
      <c r="AN42" s="22" t="str">
        <f aca="false">IF('Class Responses'!$B42="","",IF('Class Responses'!AN42=1,1,0))</f>
        <v/>
      </c>
      <c r="AO42" s="22" t="str">
        <f aca="false">IF('Class Responses'!$B42="","",IF('Class Responses'!AO42=1,1,0))</f>
        <v/>
      </c>
      <c r="AP42" s="22" t="str">
        <f aca="false">IF('Class Responses'!$B42="","",IF('Class Responses'!AP42=1,1,0))</f>
        <v/>
      </c>
    </row>
    <row r="43" customFormat="false" ht="15" hidden="false" customHeight="false" outlineLevel="0" collapsed="false">
      <c r="A43" s="32" t="n">
        <f aca="false">'Class Responses'!A43</f>
        <v>40</v>
      </c>
      <c r="B43" s="21" t="n">
        <f aca="false">'Class Responses'!B43</f>
        <v>0</v>
      </c>
      <c r="C43" s="22" t="str">
        <f aca="false">IF('Class Responses'!$B43="","",IF(UPPER(TRIM('Class Responses'!C43))=UPPER(TRIM('Answer Key'!$B$4)),1,0))</f>
        <v/>
      </c>
      <c r="D43" s="22" t="str">
        <f aca="false">IF('Class Responses'!$B43="","",IF(UPPER(TRIM('Class Responses'!D43))=UPPER(TRIM('Answer Key'!$B$5)),1,0))</f>
        <v/>
      </c>
      <c r="E43" s="22" t="str">
        <f aca="false">IF('Class Responses'!$B43="","",IF(UPPER(TRIM('Class Responses'!E43))=UPPER(TRIM('Answer Key'!$B$6)),1,0))</f>
        <v/>
      </c>
      <c r="F43" s="22" t="str">
        <f aca="false">IF('Class Responses'!$B43="","",IF(UPPER(TRIM('Class Responses'!F43))=UPPER(TRIM('Answer Key'!$B$7)),1,0))</f>
        <v/>
      </c>
      <c r="G43" s="22" t="str">
        <f aca="false">IF('Class Responses'!$B43="","",IF(UPPER(TRIM('Class Responses'!G43))=UPPER(TRIM('Answer Key'!$B$8)),1,0))</f>
        <v/>
      </c>
      <c r="H43" s="22" t="str">
        <f aca="false">IF('Class Responses'!$B43="","",IF(UPPER(TRIM('Class Responses'!H43))=UPPER(TRIM('Answer Key'!$B$9)),1,0))</f>
        <v/>
      </c>
      <c r="I43" s="22" t="str">
        <f aca="false">IF('Class Responses'!$B43="","",IF(UPPER(TRIM('Class Responses'!I43))=UPPER(TRIM('Answer Key'!$B$10)),1,0))</f>
        <v/>
      </c>
      <c r="J43" s="22" t="str">
        <f aca="false">IF('Class Responses'!$B43="","",IF(UPPER(TRIM('Class Responses'!J43))=UPPER(TRIM('Answer Key'!$B$11)),1,0))</f>
        <v/>
      </c>
      <c r="K43" s="22" t="str">
        <f aca="false">IF('Class Responses'!$B43="","",IF(UPPER(TRIM('Class Responses'!K43))=UPPER(TRIM('Answer Key'!$B$12)),1,0))</f>
        <v/>
      </c>
      <c r="L43" s="22" t="str">
        <f aca="false">IF('Class Responses'!$B43="","",IF(UPPER(TRIM('Class Responses'!L43))=UPPER(TRIM('Answer Key'!$B$13)),1,0))</f>
        <v/>
      </c>
      <c r="M43" s="22" t="str">
        <f aca="false">IF('Class Responses'!$B43="","",IF(UPPER(TRIM('Class Responses'!M43))=UPPER(TRIM('Answer Key'!$B$14)),1,0))</f>
        <v/>
      </c>
      <c r="N43" s="22" t="str">
        <f aca="false">IF('Class Responses'!$B43="","",IF(UPPER(TRIM('Class Responses'!N43))=UPPER(TRIM('Answer Key'!$B$15)),1,0))</f>
        <v/>
      </c>
      <c r="O43" s="22" t="str">
        <f aca="false">IF('Class Responses'!$B43="","",IF(UPPER(TRIM('Class Responses'!O43))=UPPER(TRIM('Answer Key'!$B$16)),1,0))</f>
        <v/>
      </c>
      <c r="P43" s="22" t="str">
        <f aca="false">IF('Class Responses'!$B43="","",IF(UPPER(TRIM('Class Responses'!P43))=UPPER(TRIM('Answer Key'!$B$17)),1,0))</f>
        <v/>
      </c>
      <c r="Q43" s="22" t="str">
        <f aca="false">IF('Class Responses'!$B43="","",IF(UPPER(TRIM('Class Responses'!Q43))=UPPER(TRIM('Answer Key'!$B$18)),1,0))</f>
        <v/>
      </c>
      <c r="R43" s="22" t="str">
        <f aca="false">IF('Class Responses'!$B43="","",IF(UPPER(TRIM('Class Responses'!R43))=UPPER(TRIM('Answer Key'!$B$19)),1,0))</f>
        <v/>
      </c>
      <c r="S43" s="22" t="str">
        <f aca="false">IF('Class Responses'!$B43="","",IF(UPPER(TRIM('Class Responses'!S43))=UPPER(TRIM('Answer Key'!$B$20)),1,0))</f>
        <v/>
      </c>
      <c r="T43" s="22" t="str">
        <f aca="false">IF('Class Responses'!$B43="","",IF(UPPER(TRIM('Class Responses'!T43))=UPPER(TRIM('Answer Key'!$B$21)),1,0))</f>
        <v/>
      </c>
      <c r="U43" s="22" t="str">
        <f aca="false">IF('Class Responses'!$B43="","",IF(UPPER(TRIM('Class Responses'!U43))=UPPER(TRIM('Answer Key'!$B$22)),1,0))</f>
        <v/>
      </c>
      <c r="V43" s="22" t="str">
        <f aca="false">IF('Class Responses'!$B43="","",IF(UPPER(TRIM('Class Responses'!V43))=UPPER(TRIM('Answer Key'!$B$23)),1,0))</f>
        <v/>
      </c>
      <c r="W43" s="22" t="str">
        <f aca="false">IF('Class Responses'!$B43="","",IF(UPPER(TRIM('Class Responses'!W43))=UPPER(TRIM('Answer Key'!$B$24)),1,0))</f>
        <v/>
      </c>
      <c r="X43" s="22" t="str">
        <f aca="false">IF('Class Responses'!$B43="","",IF(UPPER(TRIM('Class Responses'!X43))=UPPER(TRIM('Answer Key'!$B$25)),1,0))</f>
        <v/>
      </c>
      <c r="Y43" s="22" t="str">
        <f aca="false">IF('Class Responses'!$B43="","",IF(UPPER(TRIM('Class Responses'!Y43))=UPPER(TRIM('Answer Key'!$B$26)),1,0))</f>
        <v/>
      </c>
      <c r="Z43" s="22" t="str">
        <f aca="false">IF('Class Responses'!$B43="","",IF(UPPER(TRIM('Class Responses'!Z43))=UPPER(TRIM('Answer Key'!$B$27)),1,0))</f>
        <v/>
      </c>
      <c r="AA43" s="22" t="str">
        <f aca="false">IF('Class Responses'!$B43="","",IF(UPPER(TRIM('Class Responses'!AA43))=UPPER(TRIM('Answer Key'!$B$28)),1,0))</f>
        <v/>
      </c>
      <c r="AB43" s="22" t="str">
        <f aca="false">IF('Class Responses'!$B43="","",IF(UPPER(TRIM('Class Responses'!AB43))=UPPER(TRIM('Answer Key'!$B$29)),1,0))</f>
        <v/>
      </c>
      <c r="AC43" s="22" t="str">
        <f aca="false">IF('Class Responses'!$B43="","",IF(UPPER(TRIM('Class Responses'!AC43))=UPPER(TRIM('Answer Key'!$B$30)),1,0))</f>
        <v/>
      </c>
      <c r="AD43" s="22" t="str">
        <f aca="false">IF('Class Responses'!$B43="","",IF(UPPER(TRIM('Class Responses'!AD43))=UPPER(TRIM('Answer Key'!$B$31)),1,0))</f>
        <v/>
      </c>
      <c r="AE43" s="22" t="str">
        <f aca="false">IF('Class Responses'!$B43="","",IF(UPPER(TRIM('Class Responses'!AE43))=UPPER(TRIM('Answer Key'!$B$32)),1,0))</f>
        <v/>
      </c>
      <c r="AF43" s="22" t="str">
        <f aca="false">IF('Class Responses'!$B43="","",IF(UPPER(TRIM('Class Responses'!AF43))=UPPER(TRIM('Answer Key'!$B$33)),1,0))</f>
        <v/>
      </c>
      <c r="AG43" s="22" t="str">
        <f aca="false">IF('Class Responses'!$B43="","",IF('Class Responses'!AG43=1,1,0))</f>
        <v/>
      </c>
      <c r="AH43" s="22" t="str">
        <f aca="false">IF('Class Responses'!$B43="","",IF('Class Responses'!AH43=1,1,0))</f>
        <v/>
      </c>
      <c r="AI43" s="22" t="str">
        <f aca="false">IF('Class Responses'!$B43="","",IF('Class Responses'!AI43=1,1,0))</f>
        <v/>
      </c>
      <c r="AJ43" s="22" t="str">
        <f aca="false">IF('Class Responses'!$B43="","",IF('Class Responses'!AJ43=1,1,0))</f>
        <v/>
      </c>
      <c r="AK43" s="22" t="str">
        <f aca="false">IF('Class Responses'!$B43="","",IF('Class Responses'!AK43=1,1,0))</f>
        <v/>
      </c>
      <c r="AL43" s="22" t="str">
        <f aca="false">IF('Class Responses'!$B43="","",IF('Class Responses'!AL43=1,1,0))</f>
        <v/>
      </c>
      <c r="AM43" s="22" t="str">
        <f aca="false">IF('Class Responses'!$B43="","",IF('Class Responses'!AM43=1,1,0))</f>
        <v/>
      </c>
      <c r="AN43" s="22" t="str">
        <f aca="false">IF('Class Responses'!$B43="","",IF('Class Responses'!AN43=1,1,0))</f>
        <v/>
      </c>
      <c r="AO43" s="22" t="str">
        <f aca="false">IF('Class Responses'!$B43="","",IF('Class Responses'!AO43=1,1,0))</f>
        <v/>
      </c>
      <c r="AP43" s="22" t="str">
        <f aca="false">IF('Class Responses'!$B43="","",IF('Class Responses'!AP43=1,1,0))</f>
        <v/>
      </c>
    </row>
    <row r="44" customFormat="false" ht="15" hidden="false" customHeight="false" outlineLevel="0" collapsed="false">
      <c r="A44" s="32" t="n">
        <f aca="false">'Class Responses'!A44</f>
        <v>41</v>
      </c>
      <c r="B44" s="21" t="n">
        <f aca="false">'Class Responses'!B44</f>
        <v>0</v>
      </c>
      <c r="C44" s="22" t="str">
        <f aca="false">IF('Class Responses'!$B44="","",IF(UPPER(TRIM('Class Responses'!C44))=UPPER(TRIM('Answer Key'!$B$4)),1,0))</f>
        <v/>
      </c>
      <c r="D44" s="22" t="str">
        <f aca="false">IF('Class Responses'!$B44="","",IF(UPPER(TRIM('Class Responses'!D44))=UPPER(TRIM('Answer Key'!$B$5)),1,0))</f>
        <v/>
      </c>
      <c r="E44" s="22" t="str">
        <f aca="false">IF('Class Responses'!$B44="","",IF(UPPER(TRIM('Class Responses'!E44))=UPPER(TRIM('Answer Key'!$B$6)),1,0))</f>
        <v/>
      </c>
      <c r="F44" s="22" t="str">
        <f aca="false">IF('Class Responses'!$B44="","",IF(UPPER(TRIM('Class Responses'!F44))=UPPER(TRIM('Answer Key'!$B$7)),1,0))</f>
        <v/>
      </c>
      <c r="G44" s="22" t="str">
        <f aca="false">IF('Class Responses'!$B44="","",IF(UPPER(TRIM('Class Responses'!G44))=UPPER(TRIM('Answer Key'!$B$8)),1,0))</f>
        <v/>
      </c>
      <c r="H44" s="22" t="str">
        <f aca="false">IF('Class Responses'!$B44="","",IF(UPPER(TRIM('Class Responses'!H44))=UPPER(TRIM('Answer Key'!$B$9)),1,0))</f>
        <v/>
      </c>
      <c r="I44" s="22" t="str">
        <f aca="false">IF('Class Responses'!$B44="","",IF(UPPER(TRIM('Class Responses'!I44))=UPPER(TRIM('Answer Key'!$B$10)),1,0))</f>
        <v/>
      </c>
      <c r="J44" s="22" t="str">
        <f aca="false">IF('Class Responses'!$B44="","",IF(UPPER(TRIM('Class Responses'!J44))=UPPER(TRIM('Answer Key'!$B$11)),1,0))</f>
        <v/>
      </c>
      <c r="K44" s="22" t="str">
        <f aca="false">IF('Class Responses'!$B44="","",IF(UPPER(TRIM('Class Responses'!K44))=UPPER(TRIM('Answer Key'!$B$12)),1,0))</f>
        <v/>
      </c>
      <c r="L44" s="22" t="str">
        <f aca="false">IF('Class Responses'!$B44="","",IF(UPPER(TRIM('Class Responses'!L44))=UPPER(TRIM('Answer Key'!$B$13)),1,0))</f>
        <v/>
      </c>
      <c r="M44" s="22" t="str">
        <f aca="false">IF('Class Responses'!$B44="","",IF(UPPER(TRIM('Class Responses'!M44))=UPPER(TRIM('Answer Key'!$B$14)),1,0))</f>
        <v/>
      </c>
      <c r="N44" s="22" t="str">
        <f aca="false">IF('Class Responses'!$B44="","",IF(UPPER(TRIM('Class Responses'!N44))=UPPER(TRIM('Answer Key'!$B$15)),1,0))</f>
        <v/>
      </c>
      <c r="O44" s="22" t="str">
        <f aca="false">IF('Class Responses'!$B44="","",IF(UPPER(TRIM('Class Responses'!O44))=UPPER(TRIM('Answer Key'!$B$16)),1,0))</f>
        <v/>
      </c>
      <c r="P44" s="22" t="str">
        <f aca="false">IF('Class Responses'!$B44="","",IF(UPPER(TRIM('Class Responses'!P44))=UPPER(TRIM('Answer Key'!$B$17)),1,0))</f>
        <v/>
      </c>
      <c r="Q44" s="22" t="str">
        <f aca="false">IF('Class Responses'!$B44="","",IF(UPPER(TRIM('Class Responses'!Q44))=UPPER(TRIM('Answer Key'!$B$18)),1,0))</f>
        <v/>
      </c>
      <c r="R44" s="22" t="str">
        <f aca="false">IF('Class Responses'!$B44="","",IF(UPPER(TRIM('Class Responses'!R44))=UPPER(TRIM('Answer Key'!$B$19)),1,0))</f>
        <v/>
      </c>
      <c r="S44" s="22" t="str">
        <f aca="false">IF('Class Responses'!$B44="","",IF(UPPER(TRIM('Class Responses'!S44))=UPPER(TRIM('Answer Key'!$B$20)),1,0))</f>
        <v/>
      </c>
      <c r="T44" s="22" t="str">
        <f aca="false">IF('Class Responses'!$B44="","",IF(UPPER(TRIM('Class Responses'!T44))=UPPER(TRIM('Answer Key'!$B$21)),1,0))</f>
        <v/>
      </c>
      <c r="U44" s="22" t="str">
        <f aca="false">IF('Class Responses'!$B44="","",IF(UPPER(TRIM('Class Responses'!U44))=UPPER(TRIM('Answer Key'!$B$22)),1,0))</f>
        <v/>
      </c>
      <c r="V44" s="22" t="str">
        <f aca="false">IF('Class Responses'!$B44="","",IF(UPPER(TRIM('Class Responses'!V44))=UPPER(TRIM('Answer Key'!$B$23)),1,0))</f>
        <v/>
      </c>
      <c r="W44" s="22" t="str">
        <f aca="false">IF('Class Responses'!$B44="","",IF(UPPER(TRIM('Class Responses'!W44))=UPPER(TRIM('Answer Key'!$B$24)),1,0))</f>
        <v/>
      </c>
      <c r="X44" s="22" t="str">
        <f aca="false">IF('Class Responses'!$B44="","",IF(UPPER(TRIM('Class Responses'!X44))=UPPER(TRIM('Answer Key'!$B$25)),1,0))</f>
        <v/>
      </c>
      <c r="Y44" s="22" t="str">
        <f aca="false">IF('Class Responses'!$B44="","",IF(UPPER(TRIM('Class Responses'!Y44))=UPPER(TRIM('Answer Key'!$B$26)),1,0))</f>
        <v/>
      </c>
      <c r="Z44" s="22" t="str">
        <f aca="false">IF('Class Responses'!$B44="","",IF(UPPER(TRIM('Class Responses'!Z44))=UPPER(TRIM('Answer Key'!$B$27)),1,0))</f>
        <v/>
      </c>
      <c r="AA44" s="22" t="str">
        <f aca="false">IF('Class Responses'!$B44="","",IF(UPPER(TRIM('Class Responses'!AA44))=UPPER(TRIM('Answer Key'!$B$28)),1,0))</f>
        <v/>
      </c>
      <c r="AB44" s="22" t="str">
        <f aca="false">IF('Class Responses'!$B44="","",IF(UPPER(TRIM('Class Responses'!AB44))=UPPER(TRIM('Answer Key'!$B$29)),1,0))</f>
        <v/>
      </c>
      <c r="AC44" s="22" t="str">
        <f aca="false">IF('Class Responses'!$B44="","",IF(UPPER(TRIM('Class Responses'!AC44))=UPPER(TRIM('Answer Key'!$B$30)),1,0))</f>
        <v/>
      </c>
      <c r="AD44" s="22" t="str">
        <f aca="false">IF('Class Responses'!$B44="","",IF(UPPER(TRIM('Class Responses'!AD44))=UPPER(TRIM('Answer Key'!$B$31)),1,0))</f>
        <v/>
      </c>
      <c r="AE44" s="22" t="str">
        <f aca="false">IF('Class Responses'!$B44="","",IF(UPPER(TRIM('Class Responses'!AE44))=UPPER(TRIM('Answer Key'!$B$32)),1,0))</f>
        <v/>
      </c>
      <c r="AF44" s="22" t="str">
        <f aca="false">IF('Class Responses'!$B44="","",IF(UPPER(TRIM('Class Responses'!AF44))=UPPER(TRIM('Answer Key'!$B$33)),1,0))</f>
        <v/>
      </c>
      <c r="AG44" s="22" t="str">
        <f aca="false">IF('Class Responses'!$B44="","",IF('Class Responses'!AG44=1,1,0))</f>
        <v/>
      </c>
      <c r="AH44" s="22" t="str">
        <f aca="false">IF('Class Responses'!$B44="","",IF('Class Responses'!AH44=1,1,0))</f>
        <v/>
      </c>
      <c r="AI44" s="22" t="str">
        <f aca="false">IF('Class Responses'!$B44="","",IF('Class Responses'!AI44=1,1,0))</f>
        <v/>
      </c>
      <c r="AJ44" s="22" t="str">
        <f aca="false">IF('Class Responses'!$B44="","",IF('Class Responses'!AJ44=1,1,0))</f>
        <v/>
      </c>
      <c r="AK44" s="22" t="str">
        <f aca="false">IF('Class Responses'!$B44="","",IF('Class Responses'!AK44=1,1,0))</f>
        <v/>
      </c>
      <c r="AL44" s="22" t="str">
        <f aca="false">IF('Class Responses'!$B44="","",IF('Class Responses'!AL44=1,1,0))</f>
        <v/>
      </c>
      <c r="AM44" s="22" t="str">
        <f aca="false">IF('Class Responses'!$B44="","",IF('Class Responses'!AM44=1,1,0))</f>
        <v/>
      </c>
      <c r="AN44" s="22" t="str">
        <f aca="false">IF('Class Responses'!$B44="","",IF('Class Responses'!AN44=1,1,0))</f>
        <v/>
      </c>
      <c r="AO44" s="22" t="str">
        <f aca="false">IF('Class Responses'!$B44="","",IF('Class Responses'!AO44=1,1,0))</f>
        <v/>
      </c>
      <c r="AP44" s="22" t="str">
        <f aca="false">IF('Class Responses'!$B44="","",IF('Class Responses'!AP44=1,1,0))</f>
        <v/>
      </c>
    </row>
    <row r="45" customFormat="false" ht="15" hidden="false" customHeight="false" outlineLevel="0" collapsed="false">
      <c r="A45" s="32" t="n">
        <f aca="false">'Class Responses'!A45</f>
        <v>42</v>
      </c>
      <c r="B45" s="21" t="n">
        <f aca="false">'Class Responses'!B45</f>
        <v>0</v>
      </c>
      <c r="C45" s="22" t="str">
        <f aca="false">IF('Class Responses'!$B45="","",IF(UPPER(TRIM('Class Responses'!C45))=UPPER(TRIM('Answer Key'!$B$4)),1,0))</f>
        <v/>
      </c>
      <c r="D45" s="22" t="str">
        <f aca="false">IF('Class Responses'!$B45="","",IF(UPPER(TRIM('Class Responses'!D45))=UPPER(TRIM('Answer Key'!$B$5)),1,0))</f>
        <v/>
      </c>
      <c r="E45" s="22" t="str">
        <f aca="false">IF('Class Responses'!$B45="","",IF(UPPER(TRIM('Class Responses'!E45))=UPPER(TRIM('Answer Key'!$B$6)),1,0))</f>
        <v/>
      </c>
      <c r="F45" s="22" t="str">
        <f aca="false">IF('Class Responses'!$B45="","",IF(UPPER(TRIM('Class Responses'!F45))=UPPER(TRIM('Answer Key'!$B$7)),1,0))</f>
        <v/>
      </c>
      <c r="G45" s="22" t="str">
        <f aca="false">IF('Class Responses'!$B45="","",IF(UPPER(TRIM('Class Responses'!G45))=UPPER(TRIM('Answer Key'!$B$8)),1,0))</f>
        <v/>
      </c>
      <c r="H45" s="22" t="str">
        <f aca="false">IF('Class Responses'!$B45="","",IF(UPPER(TRIM('Class Responses'!H45))=UPPER(TRIM('Answer Key'!$B$9)),1,0))</f>
        <v/>
      </c>
      <c r="I45" s="22" t="str">
        <f aca="false">IF('Class Responses'!$B45="","",IF(UPPER(TRIM('Class Responses'!I45))=UPPER(TRIM('Answer Key'!$B$10)),1,0))</f>
        <v/>
      </c>
      <c r="J45" s="22" t="str">
        <f aca="false">IF('Class Responses'!$B45="","",IF(UPPER(TRIM('Class Responses'!J45))=UPPER(TRIM('Answer Key'!$B$11)),1,0))</f>
        <v/>
      </c>
      <c r="K45" s="22" t="str">
        <f aca="false">IF('Class Responses'!$B45="","",IF(UPPER(TRIM('Class Responses'!K45))=UPPER(TRIM('Answer Key'!$B$12)),1,0))</f>
        <v/>
      </c>
      <c r="L45" s="22" t="str">
        <f aca="false">IF('Class Responses'!$B45="","",IF(UPPER(TRIM('Class Responses'!L45))=UPPER(TRIM('Answer Key'!$B$13)),1,0))</f>
        <v/>
      </c>
      <c r="M45" s="22" t="str">
        <f aca="false">IF('Class Responses'!$B45="","",IF(UPPER(TRIM('Class Responses'!M45))=UPPER(TRIM('Answer Key'!$B$14)),1,0))</f>
        <v/>
      </c>
      <c r="N45" s="22" t="str">
        <f aca="false">IF('Class Responses'!$B45="","",IF(UPPER(TRIM('Class Responses'!N45))=UPPER(TRIM('Answer Key'!$B$15)),1,0))</f>
        <v/>
      </c>
      <c r="O45" s="22" t="str">
        <f aca="false">IF('Class Responses'!$B45="","",IF(UPPER(TRIM('Class Responses'!O45))=UPPER(TRIM('Answer Key'!$B$16)),1,0))</f>
        <v/>
      </c>
      <c r="P45" s="22" t="str">
        <f aca="false">IF('Class Responses'!$B45="","",IF(UPPER(TRIM('Class Responses'!P45))=UPPER(TRIM('Answer Key'!$B$17)),1,0))</f>
        <v/>
      </c>
      <c r="Q45" s="22" t="str">
        <f aca="false">IF('Class Responses'!$B45="","",IF(UPPER(TRIM('Class Responses'!Q45))=UPPER(TRIM('Answer Key'!$B$18)),1,0))</f>
        <v/>
      </c>
      <c r="R45" s="22" t="str">
        <f aca="false">IF('Class Responses'!$B45="","",IF(UPPER(TRIM('Class Responses'!R45))=UPPER(TRIM('Answer Key'!$B$19)),1,0))</f>
        <v/>
      </c>
      <c r="S45" s="22" t="str">
        <f aca="false">IF('Class Responses'!$B45="","",IF(UPPER(TRIM('Class Responses'!S45))=UPPER(TRIM('Answer Key'!$B$20)),1,0))</f>
        <v/>
      </c>
      <c r="T45" s="22" t="str">
        <f aca="false">IF('Class Responses'!$B45="","",IF(UPPER(TRIM('Class Responses'!T45))=UPPER(TRIM('Answer Key'!$B$21)),1,0))</f>
        <v/>
      </c>
      <c r="U45" s="22" t="str">
        <f aca="false">IF('Class Responses'!$B45="","",IF(UPPER(TRIM('Class Responses'!U45))=UPPER(TRIM('Answer Key'!$B$22)),1,0))</f>
        <v/>
      </c>
      <c r="V45" s="22" t="str">
        <f aca="false">IF('Class Responses'!$B45="","",IF(UPPER(TRIM('Class Responses'!V45))=UPPER(TRIM('Answer Key'!$B$23)),1,0))</f>
        <v/>
      </c>
      <c r="W45" s="22" t="str">
        <f aca="false">IF('Class Responses'!$B45="","",IF(UPPER(TRIM('Class Responses'!W45))=UPPER(TRIM('Answer Key'!$B$24)),1,0))</f>
        <v/>
      </c>
      <c r="X45" s="22" t="str">
        <f aca="false">IF('Class Responses'!$B45="","",IF(UPPER(TRIM('Class Responses'!X45))=UPPER(TRIM('Answer Key'!$B$25)),1,0))</f>
        <v/>
      </c>
      <c r="Y45" s="22" t="str">
        <f aca="false">IF('Class Responses'!$B45="","",IF(UPPER(TRIM('Class Responses'!Y45))=UPPER(TRIM('Answer Key'!$B$26)),1,0))</f>
        <v/>
      </c>
      <c r="Z45" s="22" t="str">
        <f aca="false">IF('Class Responses'!$B45="","",IF(UPPER(TRIM('Class Responses'!Z45))=UPPER(TRIM('Answer Key'!$B$27)),1,0))</f>
        <v/>
      </c>
      <c r="AA45" s="22" t="str">
        <f aca="false">IF('Class Responses'!$B45="","",IF(UPPER(TRIM('Class Responses'!AA45))=UPPER(TRIM('Answer Key'!$B$28)),1,0))</f>
        <v/>
      </c>
      <c r="AB45" s="22" t="str">
        <f aca="false">IF('Class Responses'!$B45="","",IF(UPPER(TRIM('Class Responses'!AB45))=UPPER(TRIM('Answer Key'!$B$29)),1,0))</f>
        <v/>
      </c>
      <c r="AC45" s="22" t="str">
        <f aca="false">IF('Class Responses'!$B45="","",IF(UPPER(TRIM('Class Responses'!AC45))=UPPER(TRIM('Answer Key'!$B$30)),1,0))</f>
        <v/>
      </c>
      <c r="AD45" s="22" t="str">
        <f aca="false">IF('Class Responses'!$B45="","",IF(UPPER(TRIM('Class Responses'!AD45))=UPPER(TRIM('Answer Key'!$B$31)),1,0))</f>
        <v/>
      </c>
      <c r="AE45" s="22" t="str">
        <f aca="false">IF('Class Responses'!$B45="","",IF(UPPER(TRIM('Class Responses'!AE45))=UPPER(TRIM('Answer Key'!$B$32)),1,0))</f>
        <v/>
      </c>
      <c r="AF45" s="22" t="str">
        <f aca="false">IF('Class Responses'!$B45="","",IF(UPPER(TRIM('Class Responses'!AF45))=UPPER(TRIM('Answer Key'!$B$33)),1,0))</f>
        <v/>
      </c>
      <c r="AG45" s="22" t="str">
        <f aca="false">IF('Class Responses'!$B45="","",IF('Class Responses'!AG45=1,1,0))</f>
        <v/>
      </c>
      <c r="AH45" s="22" t="str">
        <f aca="false">IF('Class Responses'!$B45="","",IF('Class Responses'!AH45=1,1,0))</f>
        <v/>
      </c>
      <c r="AI45" s="22" t="str">
        <f aca="false">IF('Class Responses'!$B45="","",IF('Class Responses'!AI45=1,1,0))</f>
        <v/>
      </c>
      <c r="AJ45" s="22" t="str">
        <f aca="false">IF('Class Responses'!$B45="","",IF('Class Responses'!AJ45=1,1,0))</f>
        <v/>
      </c>
      <c r="AK45" s="22" t="str">
        <f aca="false">IF('Class Responses'!$B45="","",IF('Class Responses'!AK45=1,1,0))</f>
        <v/>
      </c>
      <c r="AL45" s="22" t="str">
        <f aca="false">IF('Class Responses'!$B45="","",IF('Class Responses'!AL45=1,1,0))</f>
        <v/>
      </c>
      <c r="AM45" s="22" t="str">
        <f aca="false">IF('Class Responses'!$B45="","",IF('Class Responses'!AM45=1,1,0))</f>
        <v/>
      </c>
      <c r="AN45" s="22" t="str">
        <f aca="false">IF('Class Responses'!$B45="","",IF('Class Responses'!AN45=1,1,0))</f>
        <v/>
      </c>
      <c r="AO45" s="22" t="str">
        <f aca="false">IF('Class Responses'!$B45="","",IF('Class Responses'!AO45=1,1,0))</f>
        <v/>
      </c>
      <c r="AP45" s="22" t="str">
        <f aca="false">IF('Class Responses'!$B45="","",IF('Class Responses'!AP45=1,1,0))</f>
        <v/>
      </c>
    </row>
    <row r="46" customFormat="false" ht="15" hidden="false" customHeight="false" outlineLevel="0" collapsed="false">
      <c r="A46" s="32" t="n">
        <f aca="false">'Class Responses'!A46</f>
        <v>43</v>
      </c>
      <c r="B46" s="21" t="n">
        <f aca="false">'Class Responses'!B46</f>
        <v>0</v>
      </c>
      <c r="C46" s="22" t="str">
        <f aca="false">IF('Class Responses'!$B46="","",IF(UPPER(TRIM('Class Responses'!C46))=UPPER(TRIM('Answer Key'!$B$4)),1,0))</f>
        <v/>
      </c>
      <c r="D46" s="22" t="str">
        <f aca="false">IF('Class Responses'!$B46="","",IF(UPPER(TRIM('Class Responses'!D46))=UPPER(TRIM('Answer Key'!$B$5)),1,0))</f>
        <v/>
      </c>
      <c r="E46" s="22" t="str">
        <f aca="false">IF('Class Responses'!$B46="","",IF(UPPER(TRIM('Class Responses'!E46))=UPPER(TRIM('Answer Key'!$B$6)),1,0))</f>
        <v/>
      </c>
      <c r="F46" s="22" t="str">
        <f aca="false">IF('Class Responses'!$B46="","",IF(UPPER(TRIM('Class Responses'!F46))=UPPER(TRIM('Answer Key'!$B$7)),1,0))</f>
        <v/>
      </c>
      <c r="G46" s="22" t="str">
        <f aca="false">IF('Class Responses'!$B46="","",IF(UPPER(TRIM('Class Responses'!G46))=UPPER(TRIM('Answer Key'!$B$8)),1,0))</f>
        <v/>
      </c>
      <c r="H46" s="22" t="str">
        <f aca="false">IF('Class Responses'!$B46="","",IF(UPPER(TRIM('Class Responses'!H46))=UPPER(TRIM('Answer Key'!$B$9)),1,0))</f>
        <v/>
      </c>
      <c r="I46" s="22" t="str">
        <f aca="false">IF('Class Responses'!$B46="","",IF(UPPER(TRIM('Class Responses'!I46))=UPPER(TRIM('Answer Key'!$B$10)),1,0))</f>
        <v/>
      </c>
      <c r="J46" s="22" t="str">
        <f aca="false">IF('Class Responses'!$B46="","",IF(UPPER(TRIM('Class Responses'!J46))=UPPER(TRIM('Answer Key'!$B$11)),1,0))</f>
        <v/>
      </c>
      <c r="K46" s="22" t="str">
        <f aca="false">IF('Class Responses'!$B46="","",IF(UPPER(TRIM('Class Responses'!K46))=UPPER(TRIM('Answer Key'!$B$12)),1,0))</f>
        <v/>
      </c>
      <c r="L46" s="22" t="str">
        <f aca="false">IF('Class Responses'!$B46="","",IF(UPPER(TRIM('Class Responses'!L46))=UPPER(TRIM('Answer Key'!$B$13)),1,0))</f>
        <v/>
      </c>
      <c r="M46" s="22" t="str">
        <f aca="false">IF('Class Responses'!$B46="","",IF(UPPER(TRIM('Class Responses'!M46))=UPPER(TRIM('Answer Key'!$B$14)),1,0))</f>
        <v/>
      </c>
      <c r="N46" s="22" t="str">
        <f aca="false">IF('Class Responses'!$B46="","",IF(UPPER(TRIM('Class Responses'!N46))=UPPER(TRIM('Answer Key'!$B$15)),1,0))</f>
        <v/>
      </c>
      <c r="O46" s="22" t="str">
        <f aca="false">IF('Class Responses'!$B46="","",IF(UPPER(TRIM('Class Responses'!O46))=UPPER(TRIM('Answer Key'!$B$16)),1,0))</f>
        <v/>
      </c>
      <c r="P46" s="22" t="str">
        <f aca="false">IF('Class Responses'!$B46="","",IF(UPPER(TRIM('Class Responses'!P46))=UPPER(TRIM('Answer Key'!$B$17)),1,0))</f>
        <v/>
      </c>
      <c r="Q46" s="22" t="str">
        <f aca="false">IF('Class Responses'!$B46="","",IF(UPPER(TRIM('Class Responses'!Q46))=UPPER(TRIM('Answer Key'!$B$18)),1,0))</f>
        <v/>
      </c>
      <c r="R46" s="22" t="str">
        <f aca="false">IF('Class Responses'!$B46="","",IF(UPPER(TRIM('Class Responses'!R46))=UPPER(TRIM('Answer Key'!$B$19)),1,0))</f>
        <v/>
      </c>
      <c r="S46" s="22" t="str">
        <f aca="false">IF('Class Responses'!$B46="","",IF(UPPER(TRIM('Class Responses'!S46))=UPPER(TRIM('Answer Key'!$B$20)),1,0))</f>
        <v/>
      </c>
      <c r="T46" s="22" t="str">
        <f aca="false">IF('Class Responses'!$B46="","",IF(UPPER(TRIM('Class Responses'!T46))=UPPER(TRIM('Answer Key'!$B$21)),1,0))</f>
        <v/>
      </c>
      <c r="U46" s="22" t="str">
        <f aca="false">IF('Class Responses'!$B46="","",IF(UPPER(TRIM('Class Responses'!U46))=UPPER(TRIM('Answer Key'!$B$22)),1,0))</f>
        <v/>
      </c>
      <c r="V46" s="22" t="str">
        <f aca="false">IF('Class Responses'!$B46="","",IF(UPPER(TRIM('Class Responses'!V46))=UPPER(TRIM('Answer Key'!$B$23)),1,0))</f>
        <v/>
      </c>
      <c r="W46" s="22" t="str">
        <f aca="false">IF('Class Responses'!$B46="","",IF(UPPER(TRIM('Class Responses'!W46))=UPPER(TRIM('Answer Key'!$B$24)),1,0))</f>
        <v/>
      </c>
      <c r="X46" s="22" t="str">
        <f aca="false">IF('Class Responses'!$B46="","",IF(UPPER(TRIM('Class Responses'!X46))=UPPER(TRIM('Answer Key'!$B$25)),1,0))</f>
        <v/>
      </c>
      <c r="Y46" s="22" t="str">
        <f aca="false">IF('Class Responses'!$B46="","",IF(UPPER(TRIM('Class Responses'!Y46))=UPPER(TRIM('Answer Key'!$B$26)),1,0))</f>
        <v/>
      </c>
      <c r="Z46" s="22" t="str">
        <f aca="false">IF('Class Responses'!$B46="","",IF(UPPER(TRIM('Class Responses'!Z46))=UPPER(TRIM('Answer Key'!$B$27)),1,0))</f>
        <v/>
      </c>
      <c r="AA46" s="22" t="str">
        <f aca="false">IF('Class Responses'!$B46="","",IF(UPPER(TRIM('Class Responses'!AA46))=UPPER(TRIM('Answer Key'!$B$28)),1,0))</f>
        <v/>
      </c>
      <c r="AB46" s="22" t="str">
        <f aca="false">IF('Class Responses'!$B46="","",IF(UPPER(TRIM('Class Responses'!AB46))=UPPER(TRIM('Answer Key'!$B$29)),1,0))</f>
        <v/>
      </c>
      <c r="AC46" s="22" t="str">
        <f aca="false">IF('Class Responses'!$B46="","",IF(UPPER(TRIM('Class Responses'!AC46))=UPPER(TRIM('Answer Key'!$B$30)),1,0))</f>
        <v/>
      </c>
      <c r="AD46" s="22" t="str">
        <f aca="false">IF('Class Responses'!$B46="","",IF(UPPER(TRIM('Class Responses'!AD46))=UPPER(TRIM('Answer Key'!$B$31)),1,0))</f>
        <v/>
      </c>
      <c r="AE46" s="22" t="str">
        <f aca="false">IF('Class Responses'!$B46="","",IF(UPPER(TRIM('Class Responses'!AE46))=UPPER(TRIM('Answer Key'!$B$32)),1,0))</f>
        <v/>
      </c>
      <c r="AF46" s="22" t="str">
        <f aca="false">IF('Class Responses'!$B46="","",IF(UPPER(TRIM('Class Responses'!AF46))=UPPER(TRIM('Answer Key'!$B$33)),1,0))</f>
        <v/>
      </c>
      <c r="AG46" s="22" t="str">
        <f aca="false">IF('Class Responses'!$B46="","",IF('Class Responses'!AG46=1,1,0))</f>
        <v/>
      </c>
      <c r="AH46" s="22" t="str">
        <f aca="false">IF('Class Responses'!$B46="","",IF('Class Responses'!AH46=1,1,0))</f>
        <v/>
      </c>
      <c r="AI46" s="22" t="str">
        <f aca="false">IF('Class Responses'!$B46="","",IF('Class Responses'!AI46=1,1,0))</f>
        <v/>
      </c>
      <c r="AJ46" s="22" t="str">
        <f aca="false">IF('Class Responses'!$B46="","",IF('Class Responses'!AJ46=1,1,0))</f>
        <v/>
      </c>
      <c r="AK46" s="22" t="str">
        <f aca="false">IF('Class Responses'!$B46="","",IF('Class Responses'!AK46=1,1,0))</f>
        <v/>
      </c>
      <c r="AL46" s="22" t="str">
        <f aca="false">IF('Class Responses'!$B46="","",IF('Class Responses'!AL46=1,1,0))</f>
        <v/>
      </c>
      <c r="AM46" s="22" t="str">
        <f aca="false">IF('Class Responses'!$B46="","",IF('Class Responses'!AM46=1,1,0))</f>
        <v/>
      </c>
      <c r="AN46" s="22" t="str">
        <f aca="false">IF('Class Responses'!$B46="","",IF('Class Responses'!AN46=1,1,0))</f>
        <v/>
      </c>
      <c r="AO46" s="22" t="str">
        <f aca="false">IF('Class Responses'!$B46="","",IF('Class Responses'!AO46=1,1,0))</f>
        <v/>
      </c>
      <c r="AP46" s="22" t="str">
        <f aca="false">IF('Class Responses'!$B46="","",IF('Class Responses'!AP46=1,1,0))</f>
        <v/>
      </c>
    </row>
    <row r="47" customFormat="false" ht="15" hidden="false" customHeight="false" outlineLevel="0" collapsed="false">
      <c r="A47" s="32" t="n">
        <f aca="false">'Class Responses'!A47</f>
        <v>44</v>
      </c>
      <c r="B47" s="21" t="n">
        <f aca="false">'Class Responses'!B47</f>
        <v>0</v>
      </c>
      <c r="C47" s="22" t="str">
        <f aca="false">IF('Class Responses'!$B47="","",IF(UPPER(TRIM('Class Responses'!C47))=UPPER(TRIM('Answer Key'!$B$4)),1,0))</f>
        <v/>
      </c>
      <c r="D47" s="22" t="str">
        <f aca="false">IF('Class Responses'!$B47="","",IF(UPPER(TRIM('Class Responses'!D47))=UPPER(TRIM('Answer Key'!$B$5)),1,0))</f>
        <v/>
      </c>
      <c r="E47" s="22" t="str">
        <f aca="false">IF('Class Responses'!$B47="","",IF(UPPER(TRIM('Class Responses'!E47))=UPPER(TRIM('Answer Key'!$B$6)),1,0))</f>
        <v/>
      </c>
      <c r="F47" s="22" t="str">
        <f aca="false">IF('Class Responses'!$B47="","",IF(UPPER(TRIM('Class Responses'!F47))=UPPER(TRIM('Answer Key'!$B$7)),1,0))</f>
        <v/>
      </c>
      <c r="G47" s="22" t="str">
        <f aca="false">IF('Class Responses'!$B47="","",IF(UPPER(TRIM('Class Responses'!G47))=UPPER(TRIM('Answer Key'!$B$8)),1,0))</f>
        <v/>
      </c>
      <c r="H47" s="22" t="str">
        <f aca="false">IF('Class Responses'!$B47="","",IF(UPPER(TRIM('Class Responses'!H47))=UPPER(TRIM('Answer Key'!$B$9)),1,0))</f>
        <v/>
      </c>
      <c r="I47" s="22" t="str">
        <f aca="false">IF('Class Responses'!$B47="","",IF(UPPER(TRIM('Class Responses'!I47))=UPPER(TRIM('Answer Key'!$B$10)),1,0))</f>
        <v/>
      </c>
      <c r="J47" s="22" t="str">
        <f aca="false">IF('Class Responses'!$B47="","",IF(UPPER(TRIM('Class Responses'!J47))=UPPER(TRIM('Answer Key'!$B$11)),1,0))</f>
        <v/>
      </c>
      <c r="K47" s="22" t="str">
        <f aca="false">IF('Class Responses'!$B47="","",IF(UPPER(TRIM('Class Responses'!K47))=UPPER(TRIM('Answer Key'!$B$12)),1,0))</f>
        <v/>
      </c>
      <c r="L47" s="22" t="str">
        <f aca="false">IF('Class Responses'!$B47="","",IF(UPPER(TRIM('Class Responses'!L47))=UPPER(TRIM('Answer Key'!$B$13)),1,0))</f>
        <v/>
      </c>
      <c r="M47" s="22" t="str">
        <f aca="false">IF('Class Responses'!$B47="","",IF(UPPER(TRIM('Class Responses'!M47))=UPPER(TRIM('Answer Key'!$B$14)),1,0))</f>
        <v/>
      </c>
      <c r="N47" s="22" t="str">
        <f aca="false">IF('Class Responses'!$B47="","",IF(UPPER(TRIM('Class Responses'!N47))=UPPER(TRIM('Answer Key'!$B$15)),1,0))</f>
        <v/>
      </c>
      <c r="O47" s="22" t="str">
        <f aca="false">IF('Class Responses'!$B47="","",IF(UPPER(TRIM('Class Responses'!O47))=UPPER(TRIM('Answer Key'!$B$16)),1,0))</f>
        <v/>
      </c>
      <c r="P47" s="22" t="str">
        <f aca="false">IF('Class Responses'!$B47="","",IF(UPPER(TRIM('Class Responses'!P47))=UPPER(TRIM('Answer Key'!$B$17)),1,0))</f>
        <v/>
      </c>
      <c r="Q47" s="22" t="str">
        <f aca="false">IF('Class Responses'!$B47="","",IF(UPPER(TRIM('Class Responses'!Q47))=UPPER(TRIM('Answer Key'!$B$18)),1,0))</f>
        <v/>
      </c>
      <c r="R47" s="22" t="str">
        <f aca="false">IF('Class Responses'!$B47="","",IF(UPPER(TRIM('Class Responses'!R47))=UPPER(TRIM('Answer Key'!$B$19)),1,0))</f>
        <v/>
      </c>
      <c r="S47" s="22" t="str">
        <f aca="false">IF('Class Responses'!$B47="","",IF(UPPER(TRIM('Class Responses'!S47))=UPPER(TRIM('Answer Key'!$B$20)),1,0))</f>
        <v/>
      </c>
      <c r="T47" s="22" t="str">
        <f aca="false">IF('Class Responses'!$B47="","",IF(UPPER(TRIM('Class Responses'!T47))=UPPER(TRIM('Answer Key'!$B$21)),1,0))</f>
        <v/>
      </c>
      <c r="U47" s="22" t="str">
        <f aca="false">IF('Class Responses'!$B47="","",IF(UPPER(TRIM('Class Responses'!U47))=UPPER(TRIM('Answer Key'!$B$22)),1,0))</f>
        <v/>
      </c>
      <c r="V47" s="22" t="str">
        <f aca="false">IF('Class Responses'!$B47="","",IF(UPPER(TRIM('Class Responses'!V47))=UPPER(TRIM('Answer Key'!$B$23)),1,0))</f>
        <v/>
      </c>
      <c r="W47" s="22" t="str">
        <f aca="false">IF('Class Responses'!$B47="","",IF(UPPER(TRIM('Class Responses'!W47))=UPPER(TRIM('Answer Key'!$B$24)),1,0))</f>
        <v/>
      </c>
      <c r="X47" s="22" t="str">
        <f aca="false">IF('Class Responses'!$B47="","",IF(UPPER(TRIM('Class Responses'!X47))=UPPER(TRIM('Answer Key'!$B$25)),1,0))</f>
        <v/>
      </c>
      <c r="Y47" s="22" t="str">
        <f aca="false">IF('Class Responses'!$B47="","",IF(UPPER(TRIM('Class Responses'!Y47))=UPPER(TRIM('Answer Key'!$B$26)),1,0))</f>
        <v/>
      </c>
      <c r="Z47" s="22" t="str">
        <f aca="false">IF('Class Responses'!$B47="","",IF(UPPER(TRIM('Class Responses'!Z47))=UPPER(TRIM('Answer Key'!$B$27)),1,0))</f>
        <v/>
      </c>
      <c r="AA47" s="22" t="str">
        <f aca="false">IF('Class Responses'!$B47="","",IF(UPPER(TRIM('Class Responses'!AA47))=UPPER(TRIM('Answer Key'!$B$28)),1,0))</f>
        <v/>
      </c>
      <c r="AB47" s="22" t="str">
        <f aca="false">IF('Class Responses'!$B47="","",IF(UPPER(TRIM('Class Responses'!AB47))=UPPER(TRIM('Answer Key'!$B$29)),1,0))</f>
        <v/>
      </c>
      <c r="AC47" s="22" t="str">
        <f aca="false">IF('Class Responses'!$B47="","",IF(UPPER(TRIM('Class Responses'!AC47))=UPPER(TRIM('Answer Key'!$B$30)),1,0))</f>
        <v/>
      </c>
      <c r="AD47" s="22" t="str">
        <f aca="false">IF('Class Responses'!$B47="","",IF(UPPER(TRIM('Class Responses'!AD47))=UPPER(TRIM('Answer Key'!$B$31)),1,0))</f>
        <v/>
      </c>
      <c r="AE47" s="22" t="str">
        <f aca="false">IF('Class Responses'!$B47="","",IF(UPPER(TRIM('Class Responses'!AE47))=UPPER(TRIM('Answer Key'!$B$32)),1,0))</f>
        <v/>
      </c>
      <c r="AF47" s="22" t="str">
        <f aca="false">IF('Class Responses'!$B47="","",IF(UPPER(TRIM('Class Responses'!AF47))=UPPER(TRIM('Answer Key'!$B$33)),1,0))</f>
        <v/>
      </c>
      <c r="AG47" s="22" t="str">
        <f aca="false">IF('Class Responses'!$B47="","",IF('Class Responses'!AG47=1,1,0))</f>
        <v/>
      </c>
      <c r="AH47" s="22" t="str">
        <f aca="false">IF('Class Responses'!$B47="","",IF('Class Responses'!AH47=1,1,0))</f>
        <v/>
      </c>
      <c r="AI47" s="22" t="str">
        <f aca="false">IF('Class Responses'!$B47="","",IF('Class Responses'!AI47=1,1,0))</f>
        <v/>
      </c>
      <c r="AJ47" s="22" t="str">
        <f aca="false">IF('Class Responses'!$B47="","",IF('Class Responses'!AJ47=1,1,0))</f>
        <v/>
      </c>
      <c r="AK47" s="22" t="str">
        <f aca="false">IF('Class Responses'!$B47="","",IF('Class Responses'!AK47=1,1,0))</f>
        <v/>
      </c>
      <c r="AL47" s="22" t="str">
        <f aca="false">IF('Class Responses'!$B47="","",IF('Class Responses'!AL47=1,1,0))</f>
        <v/>
      </c>
      <c r="AM47" s="22" t="str">
        <f aca="false">IF('Class Responses'!$B47="","",IF('Class Responses'!AM47=1,1,0))</f>
        <v/>
      </c>
      <c r="AN47" s="22" t="str">
        <f aca="false">IF('Class Responses'!$B47="","",IF('Class Responses'!AN47=1,1,0))</f>
        <v/>
      </c>
      <c r="AO47" s="22" t="str">
        <f aca="false">IF('Class Responses'!$B47="","",IF('Class Responses'!AO47=1,1,0))</f>
        <v/>
      </c>
      <c r="AP47" s="22" t="str">
        <f aca="false">IF('Class Responses'!$B47="","",IF('Class Responses'!AP47=1,1,0))</f>
        <v/>
      </c>
    </row>
    <row r="48" customFormat="false" ht="15" hidden="false" customHeight="false" outlineLevel="0" collapsed="false">
      <c r="A48" s="32" t="n">
        <f aca="false">'Class Responses'!A48</f>
        <v>45</v>
      </c>
      <c r="B48" s="21" t="n">
        <f aca="false">'Class Responses'!B48</f>
        <v>0</v>
      </c>
      <c r="C48" s="22" t="str">
        <f aca="false">IF('Class Responses'!$B48="","",IF(UPPER(TRIM('Class Responses'!C48))=UPPER(TRIM('Answer Key'!$B$4)),1,0))</f>
        <v/>
      </c>
      <c r="D48" s="22" t="str">
        <f aca="false">IF('Class Responses'!$B48="","",IF(UPPER(TRIM('Class Responses'!D48))=UPPER(TRIM('Answer Key'!$B$5)),1,0))</f>
        <v/>
      </c>
      <c r="E48" s="22" t="str">
        <f aca="false">IF('Class Responses'!$B48="","",IF(UPPER(TRIM('Class Responses'!E48))=UPPER(TRIM('Answer Key'!$B$6)),1,0))</f>
        <v/>
      </c>
      <c r="F48" s="22" t="str">
        <f aca="false">IF('Class Responses'!$B48="","",IF(UPPER(TRIM('Class Responses'!F48))=UPPER(TRIM('Answer Key'!$B$7)),1,0))</f>
        <v/>
      </c>
      <c r="G48" s="22" t="str">
        <f aca="false">IF('Class Responses'!$B48="","",IF(UPPER(TRIM('Class Responses'!G48))=UPPER(TRIM('Answer Key'!$B$8)),1,0))</f>
        <v/>
      </c>
      <c r="H48" s="22" t="str">
        <f aca="false">IF('Class Responses'!$B48="","",IF(UPPER(TRIM('Class Responses'!H48))=UPPER(TRIM('Answer Key'!$B$9)),1,0))</f>
        <v/>
      </c>
      <c r="I48" s="22" t="str">
        <f aca="false">IF('Class Responses'!$B48="","",IF(UPPER(TRIM('Class Responses'!I48))=UPPER(TRIM('Answer Key'!$B$10)),1,0))</f>
        <v/>
      </c>
      <c r="J48" s="22" t="str">
        <f aca="false">IF('Class Responses'!$B48="","",IF(UPPER(TRIM('Class Responses'!J48))=UPPER(TRIM('Answer Key'!$B$11)),1,0))</f>
        <v/>
      </c>
      <c r="K48" s="22" t="str">
        <f aca="false">IF('Class Responses'!$B48="","",IF(UPPER(TRIM('Class Responses'!K48))=UPPER(TRIM('Answer Key'!$B$12)),1,0))</f>
        <v/>
      </c>
      <c r="L48" s="22" t="str">
        <f aca="false">IF('Class Responses'!$B48="","",IF(UPPER(TRIM('Class Responses'!L48))=UPPER(TRIM('Answer Key'!$B$13)),1,0))</f>
        <v/>
      </c>
      <c r="M48" s="22" t="str">
        <f aca="false">IF('Class Responses'!$B48="","",IF(UPPER(TRIM('Class Responses'!M48))=UPPER(TRIM('Answer Key'!$B$14)),1,0))</f>
        <v/>
      </c>
      <c r="N48" s="22" t="str">
        <f aca="false">IF('Class Responses'!$B48="","",IF(UPPER(TRIM('Class Responses'!N48))=UPPER(TRIM('Answer Key'!$B$15)),1,0))</f>
        <v/>
      </c>
      <c r="O48" s="22" t="str">
        <f aca="false">IF('Class Responses'!$B48="","",IF(UPPER(TRIM('Class Responses'!O48))=UPPER(TRIM('Answer Key'!$B$16)),1,0))</f>
        <v/>
      </c>
      <c r="P48" s="22" t="str">
        <f aca="false">IF('Class Responses'!$B48="","",IF(UPPER(TRIM('Class Responses'!P48))=UPPER(TRIM('Answer Key'!$B$17)),1,0))</f>
        <v/>
      </c>
      <c r="Q48" s="22" t="str">
        <f aca="false">IF('Class Responses'!$B48="","",IF(UPPER(TRIM('Class Responses'!Q48))=UPPER(TRIM('Answer Key'!$B$18)),1,0))</f>
        <v/>
      </c>
      <c r="R48" s="22" t="str">
        <f aca="false">IF('Class Responses'!$B48="","",IF(UPPER(TRIM('Class Responses'!R48))=UPPER(TRIM('Answer Key'!$B$19)),1,0))</f>
        <v/>
      </c>
      <c r="S48" s="22" t="str">
        <f aca="false">IF('Class Responses'!$B48="","",IF(UPPER(TRIM('Class Responses'!S48))=UPPER(TRIM('Answer Key'!$B$20)),1,0))</f>
        <v/>
      </c>
      <c r="T48" s="22" t="str">
        <f aca="false">IF('Class Responses'!$B48="","",IF(UPPER(TRIM('Class Responses'!T48))=UPPER(TRIM('Answer Key'!$B$21)),1,0))</f>
        <v/>
      </c>
      <c r="U48" s="22" t="str">
        <f aca="false">IF('Class Responses'!$B48="","",IF(UPPER(TRIM('Class Responses'!U48))=UPPER(TRIM('Answer Key'!$B$22)),1,0))</f>
        <v/>
      </c>
      <c r="V48" s="22" t="str">
        <f aca="false">IF('Class Responses'!$B48="","",IF(UPPER(TRIM('Class Responses'!V48))=UPPER(TRIM('Answer Key'!$B$23)),1,0))</f>
        <v/>
      </c>
      <c r="W48" s="22" t="str">
        <f aca="false">IF('Class Responses'!$B48="","",IF(UPPER(TRIM('Class Responses'!W48))=UPPER(TRIM('Answer Key'!$B$24)),1,0))</f>
        <v/>
      </c>
      <c r="X48" s="22" t="str">
        <f aca="false">IF('Class Responses'!$B48="","",IF(UPPER(TRIM('Class Responses'!X48))=UPPER(TRIM('Answer Key'!$B$25)),1,0))</f>
        <v/>
      </c>
      <c r="Y48" s="22" t="str">
        <f aca="false">IF('Class Responses'!$B48="","",IF(UPPER(TRIM('Class Responses'!Y48))=UPPER(TRIM('Answer Key'!$B$26)),1,0))</f>
        <v/>
      </c>
      <c r="Z48" s="22" t="str">
        <f aca="false">IF('Class Responses'!$B48="","",IF(UPPER(TRIM('Class Responses'!Z48))=UPPER(TRIM('Answer Key'!$B$27)),1,0))</f>
        <v/>
      </c>
      <c r="AA48" s="22" t="str">
        <f aca="false">IF('Class Responses'!$B48="","",IF(UPPER(TRIM('Class Responses'!AA48))=UPPER(TRIM('Answer Key'!$B$28)),1,0))</f>
        <v/>
      </c>
      <c r="AB48" s="22" t="str">
        <f aca="false">IF('Class Responses'!$B48="","",IF(UPPER(TRIM('Class Responses'!AB48))=UPPER(TRIM('Answer Key'!$B$29)),1,0))</f>
        <v/>
      </c>
      <c r="AC48" s="22" t="str">
        <f aca="false">IF('Class Responses'!$B48="","",IF(UPPER(TRIM('Class Responses'!AC48))=UPPER(TRIM('Answer Key'!$B$30)),1,0))</f>
        <v/>
      </c>
      <c r="AD48" s="22" t="str">
        <f aca="false">IF('Class Responses'!$B48="","",IF(UPPER(TRIM('Class Responses'!AD48))=UPPER(TRIM('Answer Key'!$B$31)),1,0))</f>
        <v/>
      </c>
      <c r="AE48" s="22" t="str">
        <f aca="false">IF('Class Responses'!$B48="","",IF(UPPER(TRIM('Class Responses'!AE48))=UPPER(TRIM('Answer Key'!$B$32)),1,0))</f>
        <v/>
      </c>
      <c r="AF48" s="22" t="str">
        <f aca="false">IF('Class Responses'!$B48="","",IF(UPPER(TRIM('Class Responses'!AF48))=UPPER(TRIM('Answer Key'!$B$33)),1,0))</f>
        <v/>
      </c>
      <c r="AG48" s="22" t="str">
        <f aca="false">IF('Class Responses'!$B48="","",IF('Class Responses'!AG48=1,1,0))</f>
        <v/>
      </c>
      <c r="AH48" s="22" t="str">
        <f aca="false">IF('Class Responses'!$B48="","",IF('Class Responses'!AH48=1,1,0))</f>
        <v/>
      </c>
      <c r="AI48" s="22" t="str">
        <f aca="false">IF('Class Responses'!$B48="","",IF('Class Responses'!AI48=1,1,0))</f>
        <v/>
      </c>
      <c r="AJ48" s="22" t="str">
        <f aca="false">IF('Class Responses'!$B48="","",IF('Class Responses'!AJ48=1,1,0))</f>
        <v/>
      </c>
      <c r="AK48" s="22" t="str">
        <f aca="false">IF('Class Responses'!$B48="","",IF('Class Responses'!AK48=1,1,0))</f>
        <v/>
      </c>
      <c r="AL48" s="22" t="str">
        <f aca="false">IF('Class Responses'!$B48="","",IF('Class Responses'!AL48=1,1,0))</f>
        <v/>
      </c>
      <c r="AM48" s="22" t="str">
        <f aca="false">IF('Class Responses'!$B48="","",IF('Class Responses'!AM48=1,1,0))</f>
        <v/>
      </c>
      <c r="AN48" s="22" t="str">
        <f aca="false">IF('Class Responses'!$B48="","",IF('Class Responses'!AN48=1,1,0))</f>
        <v/>
      </c>
      <c r="AO48" s="22" t="str">
        <f aca="false">IF('Class Responses'!$B48="","",IF('Class Responses'!AO48=1,1,0))</f>
        <v/>
      </c>
      <c r="AP48" s="22" t="str">
        <f aca="false">IF('Class Responses'!$B48="","",IF('Class Responses'!AP48=1,1,0))</f>
        <v/>
      </c>
    </row>
    <row r="49" customFormat="false" ht="15" hidden="false" customHeight="false" outlineLevel="0" collapsed="false">
      <c r="A49" s="32" t="n">
        <f aca="false">'Class Responses'!A49</f>
        <v>46</v>
      </c>
      <c r="B49" s="21" t="n">
        <f aca="false">'Class Responses'!B49</f>
        <v>0</v>
      </c>
      <c r="C49" s="22" t="str">
        <f aca="false">IF('Class Responses'!$B49="","",IF(UPPER(TRIM('Class Responses'!C49))=UPPER(TRIM('Answer Key'!$B$4)),1,0))</f>
        <v/>
      </c>
      <c r="D49" s="22" t="str">
        <f aca="false">IF('Class Responses'!$B49="","",IF(UPPER(TRIM('Class Responses'!D49))=UPPER(TRIM('Answer Key'!$B$5)),1,0))</f>
        <v/>
      </c>
      <c r="E49" s="22" t="str">
        <f aca="false">IF('Class Responses'!$B49="","",IF(UPPER(TRIM('Class Responses'!E49))=UPPER(TRIM('Answer Key'!$B$6)),1,0))</f>
        <v/>
      </c>
      <c r="F49" s="22" t="str">
        <f aca="false">IF('Class Responses'!$B49="","",IF(UPPER(TRIM('Class Responses'!F49))=UPPER(TRIM('Answer Key'!$B$7)),1,0))</f>
        <v/>
      </c>
      <c r="G49" s="22" t="str">
        <f aca="false">IF('Class Responses'!$B49="","",IF(UPPER(TRIM('Class Responses'!G49))=UPPER(TRIM('Answer Key'!$B$8)),1,0))</f>
        <v/>
      </c>
      <c r="H49" s="22" t="str">
        <f aca="false">IF('Class Responses'!$B49="","",IF(UPPER(TRIM('Class Responses'!H49))=UPPER(TRIM('Answer Key'!$B$9)),1,0))</f>
        <v/>
      </c>
      <c r="I49" s="22" t="str">
        <f aca="false">IF('Class Responses'!$B49="","",IF(UPPER(TRIM('Class Responses'!I49))=UPPER(TRIM('Answer Key'!$B$10)),1,0))</f>
        <v/>
      </c>
      <c r="J49" s="22" t="str">
        <f aca="false">IF('Class Responses'!$B49="","",IF(UPPER(TRIM('Class Responses'!J49))=UPPER(TRIM('Answer Key'!$B$11)),1,0))</f>
        <v/>
      </c>
      <c r="K49" s="22" t="str">
        <f aca="false">IF('Class Responses'!$B49="","",IF(UPPER(TRIM('Class Responses'!K49))=UPPER(TRIM('Answer Key'!$B$12)),1,0))</f>
        <v/>
      </c>
      <c r="L49" s="22" t="str">
        <f aca="false">IF('Class Responses'!$B49="","",IF(UPPER(TRIM('Class Responses'!L49))=UPPER(TRIM('Answer Key'!$B$13)),1,0))</f>
        <v/>
      </c>
      <c r="M49" s="22" t="str">
        <f aca="false">IF('Class Responses'!$B49="","",IF(UPPER(TRIM('Class Responses'!M49))=UPPER(TRIM('Answer Key'!$B$14)),1,0))</f>
        <v/>
      </c>
      <c r="N49" s="22" t="str">
        <f aca="false">IF('Class Responses'!$B49="","",IF(UPPER(TRIM('Class Responses'!N49))=UPPER(TRIM('Answer Key'!$B$15)),1,0))</f>
        <v/>
      </c>
      <c r="O49" s="22" t="str">
        <f aca="false">IF('Class Responses'!$B49="","",IF(UPPER(TRIM('Class Responses'!O49))=UPPER(TRIM('Answer Key'!$B$16)),1,0))</f>
        <v/>
      </c>
      <c r="P49" s="22" t="str">
        <f aca="false">IF('Class Responses'!$B49="","",IF(UPPER(TRIM('Class Responses'!P49))=UPPER(TRIM('Answer Key'!$B$17)),1,0))</f>
        <v/>
      </c>
      <c r="Q49" s="22" t="str">
        <f aca="false">IF('Class Responses'!$B49="","",IF(UPPER(TRIM('Class Responses'!Q49))=UPPER(TRIM('Answer Key'!$B$18)),1,0))</f>
        <v/>
      </c>
      <c r="R49" s="22" t="str">
        <f aca="false">IF('Class Responses'!$B49="","",IF(UPPER(TRIM('Class Responses'!R49))=UPPER(TRIM('Answer Key'!$B$19)),1,0))</f>
        <v/>
      </c>
      <c r="S49" s="22" t="str">
        <f aca="false">IF('Class Responses'!$B49="","",IF(UPPER(TRIM('Class Responses'!S49))=UPPER(TRIM('Answer Key'!$B$20)),1,0))</f>
        <v/>
      </c>
      <c r="T49" s="22" t="str">
        <f aca="false">IF('Class Responses'!$B49="","",IF(UPPER(TRIM('Class Responses'!T49))=UPPER(TRIM('Answer Key'!$B$21)),1,0))</f>
        <v/>
      </c>
      <c r="U49" s="22" t="str">
        <f aca="false">IF('Class Responses'!$B49="","",IF(UPPER(TRIM('Class Responses'!U49))=UPPER(TRIM('Answer Key'!$B$22)),1,0))</f>
        <v/>
      </c>
      <c r="V49" s="22" t="str">
        <f aca="false">IF('Class Responses'!$B49="","",IF(UPPER(TRIM('Class Responses'!V49))=UPPER(TRIM('Answer Key'!$B$23)),1,0))</f>
        <v/>
      </c>
      <c r="W49" s="22" t="str">
        <f aca="false">IF('Class Responses'!$B49="","",IF(UPPER(TRIM('Class Responses'!W49))=UPPER(TRIM('Answer Key'!$B$24)),1,0))</f>
        <v/>
      </c>
      <c r="X49" s="22" t="str">
        <f aca="false">IF('Class Responses'!$B49="","",IF(UPPER(TRIM('Class Responses'!X49))=UPPER(TRIM('Answer Key'!$B$25)),1,0))</f>
        <v/>
      </c>
      <c r="Y49" s="22" t="str">
        <f aca="false">IF('Class Responses'!$B49="","",IF(UPPER(TRIM('Class Responses'!Y49))=UPPER(TRIM('Answer Key'!$B$26)),1,0))</f>
        <v/>
      </c>
      <c r="Z49" s="22" t="str">
        <f aca="false">IF('Class Responses'!$B49="","",IF(UPPER(TRIM('Class Responses'!Z49))=UPPER(TRIM('Answer Key'!$B$27)),1,0))</f>
        <v/>
      </c>
      <c r="AA49" s="22" t="str">
        <f aca="false">IF('Class Responses'!$B49="","",IF(UPPER(TRIM('Class Responses'!AA49))=UPPER(TRIM('Answer Key'!$B$28)),1,0))</f>
        <v/>
      </c>
      <c r="AB49" s="22" t="str">
        <f aca="false">IF('Class Responses'!$B49="","",IF(UPPER(TRIM('Class Responses'!AB49))=UPPER(TRIM('Answer Key'!$B$29)),1,0))</f>
        <v/>
      </c>
      <c r="AC49" s="22" t="str">
        <f aca="false">IF('Class Responses'!$B49="","",IF(UPPER(TRIM('Class Responses'!AC49))=UPPER(TRIM('Answer Key'!$B$30)),1,0))</f>
        <v/>
      </c>
      <c r="AD49" s="22" t="str">
        <f aca="false">IF('Class Responses'!$B49="","",IF(UPPER(TRIM('Class Responses'!AD49))=UPPER(TRIM('Answer Key'!$B$31)),1,0))</f>
        <v/>
      </c>
      <c r="AE49" s="22" t="str">
        <f aca="false">IF('Class Responses'!$B49="","",IF(UPPER(TRIM('Class Responses'!AE49))=UPPER(TRIM('Answer Key'!$B$32)),1,0))</f>
        <v/>
      </c>
      <c r="AF49" s="22" t="str">
        <f aca="false">IF('Class Responses'!$B49="","",IF(UPPER(TRIM('Class Responses'!AF49))=UPPER(TRIM('Answer Key'!$B$33)),1,0))</f>
        <v/>
      </c>
      <c r="AG49" s="22" t="str">
        <f aca="false">IF('Class Responses'!$B49="","",IF('Class Responses'!AG49=1,1,0))</f>
        <v/>
      </c>
      <c r="AH49" s="22" t="str">
        <f aca="false">IF('Class Responses'!$B49="","",IF('Class Responses'!AH49=1,1,0))</f>
        <v/>
      </c>
      <c r="AI49" s="22" t="str">
        <f aca="false">IF('Class Responses'!$B49="","",IF('Class Responses'!AI49=1,1,0))</f>
        <v/>
      </c>
      <c r="AJ49" s="22" t="str">
        <f aca="false">IF('Class Responses'!$B49="","",IF('Class Responses'!AJ49=1,1,0))</f>
        <v/>
      </c>
      <c r="AK49" s="22" t="str">
        <f aca="false">IF('Class Responses'!$B49="","",IF('Class Responses'!AK49=1,1,0))</f>
        <v/>
      </c>
      <c r="AL49" s="22" t="str">
        <f aca="false">IF('Class Responses'!$B49="","",IF('Class Responses'!AL49=1,1,0))</f>
        <v/>
      </c>
      <c r="AM49" s="22" t="str">
        <f aca="false">IF('Class Responses'!$B49="","",IF('Class Responses'!AM49=1,1,0))</f>
        <v/>
      </c>
      <c r="AN49" s="22" t="str">
        <f aca="false">IF('Class Responses'!$B49="","",IF('Class Responses'!AN49=1,1,0))</f>
        <v/>
      </c>
      <c r="AO49" s="22" t="str">
        <f aca="false">IF('Class Responses'!$B49="","",IF('Class Responses'!AO49=1,1,0))</f>
        <v/>
      </c>
      <c r="AP49" s="22" t="str">
        <f aca="false">IF('Class Responses'!$B49="","",IF('Class Responses'!AP49=1,1,0))</f>
        <v/>
      </c>
    </row>
    <row r="50" customFormat="false" ht="15" hidden="false" customHeight="false" outlineLevel="0" collapsed="false">
      <c r="A50" s="32" t="n">
        <f aca="false">'Class Responses'!A50</f>
        <v>47</v>
      </c>
      <c r="B50" s="21" t="n">
        <f aca="false">'Class Responses'!B50</f>
        <v>0</v>
      </c>
      <c r="C50" s="22" t="str">
        <f aca="false">IF('Class Responses'!$B50="","",IF(UPPER(TRIM('Class Responses'!C50))=UPPER(TRIM('Answer Key'!$B$4)),1,0))</f>
        <v/>
      </c>
      <c r="D50" s="22" t="str">
        <f aca="false">IF('Class Responses'!$B50="","",IF(UPPER(TRIM('Class Responses'!D50))=UPPER(TRIM('Answer Key'!$B$5)),1,0))</f>
        <v/>
      </c>
      <c r="E50" s="22" t="str">
        <f aca="false">IF('Class Responses'!$B50="","",IF(UPPER(TRIM('Class Responses'!E50))=UPPER(TRIM('Answer Key'!$B$6)),1,0))</f>
        <v/>
      </c>
      <c r="F50" s="22" t="str">
        <f aca="false">IF('Class Responses'!$B50="","",IF(UPPER(TRIM('Class Responses'!F50))=UPPER(TRIM('Answer Key'!$B$7)),1,0))</f>
        <v/>
      </c>
      <c r="G50" s="22" t="str">
        <f aca="false">IF('Class Responses'!$B50="","",IF(UPPER(TRIM('Class Responses'!G50))=UPPER(TRIM('Answer Key'!$B$8)),1,0))</f>
        <v/>
      </c>
      <c r="H50" s="22" t="str">
        <f aca="false">IF('Class Responses'!$B50="","",IF(UPPER(TRIM('Class Responses'!H50))=UPPER(TRIM('Answer Key'!$B$9)),1,0))</f>
        <v/>
      </c>
      <c r="I50" s="22" t="str">
        <f aca="false">IF('Class Responses'!$B50="","",IF(UPPER(TRIM('Class Responses'!I50))=UPPER(TRIM('Answer Key'!$B$10)),1,0))</f>
        <v/>
      </c>
      <c r="J50" s="22" t="str">
        <f aca="false">IF('Class Responses'!$B50="","",IF(UPPER(TRIM('Class Responses'!J50))=UPPER(TRIM('Answer Key'!$B$11)),1,0))</f>
        <v/>
      </c>
      <c r="K50" s="22" t="str">
        <f aca="false">IF('Class Responses'!$B50="","",IF(UPPER(TRIM('Class Responses'!K50))=UPPER(TRIM('Answer Key'!$B$12)),1,0))</f>
        <v/>
      </c>
      <c r="L50" s="22" t="str">
        <f aca="false">IF('Class Responses'!$B50="","",IF(UPPER(TRIM('Class Responses'!L50))=UPPER(TRIM('Answer Key'!$B$13)),1,0))</f>
        <v/>
      </c>
      <c r="M50" s="22" t="str">
        <f aca="false">IF('Class Responses'!$B50="","",IF(UPPER(TRIM('Class Responses'!M50))=UPPER(TRIM('Answer Key'!$B$14)),1,0))</f>
        <v/>
      </c>
      <c r="N50" s="22" t="str">
        <f aca="false">IF('Class Responses'!$B50="","",IF(UPPER(TRIM('Class Responses'!N50))=UPPER(TRIM('Answer Key'!$B$15)),1,0))</f>
        <v/>
      </c>
      <c r="O50" s="22" t="str">
        <f aca="false">IF('Class Responses'!$B50="","",IF(UPPER(TRIM('Class Responses'!O50))=UPPER(TRIM('Answer Key'!$B$16)),1,0))</f>
        <v/>
      </c>
      <c r="P50" s="22" t="str">
        <f aca="false">IF('Class Responses'!$B50="","",IF(UPPER(TRIM('Class Responses'!P50))=UPPER(TRIM('Answer Key'!$B$17)),1,0))</f>
        <v/>
      </c>
      <c r="Q50" s="22" t="str">
        <f aca="false">IF('Class Responses'!$B50="","",IF(UPPER(TRIM('Class Responses'!Q50))=UPPER(TRIM('Answer Key'!$B$18)),1,0))</f>
        <v/>
      </c>
      <c r="R50" s="22" t="str">
        <f aca="false">IF('Class Responses'!$B50="","",IF(UPPER(TRIM('Class Responses'!R50))=UPPER(TRIM('Answer Key'!$B$19)),1,0))</f>
        <v/>
      </c>
      <c r="S50" s="22" t="str">
        <f aca="false">IF('Class Responses'!$B50="","",IF(UPPER(TRIM('Class Responses'!S50))=UPPER(TRIM('Answer Key'!$B$20)),1,0))</f>
        <v/>
      </c>
      <c r="T50" s="22" t="str">
        <f aca="false">IF('Class Responses'!$B50="","",IF(UPPER(TRIM('Class Responses'!T50))=UPPER(TRIM('Answer Key'!$B$21)),1,0))</f>
        <v/>
      </c>
      <c r="U50" s="22" t="str">
        <f aca="false">IF('Class Responses'!$B50="","",IF(UPPER(TRIM('Class Responses'!U50))=UPPER(TRIM('Answer Key'!$B$22)),1,0))</f>
        <v/>
      </c>
      <c r="V50" s="22" t="str">
        <f aca="false">IF('Class Responses'!$B50="","",IF(UPPER(TRIM('Class Responses'!V50))=UPPER(TRIM('Answer Key'!$B$23)),1,0))</f>
        <v/>
      </c>
      <c r="W50" s="22" t="str">
        <f aca="false">IF('Class Responses'!$B50="","",IF(UPPER(TRIM('Class Responses'!W50))=UPPER(TRIM('Answer Key'!$B$24)),1,0))</f>
        <v/>
      </c>
      <c r="X50" s="22" t="str">
        <f aca="false">IF('Class Responses'!$B50="","",IF(UPPER(TRIM('Class Responses'!X50))=UPPER(TRIM('Answer Key'!$B$25)),1,0))</f>
        <v/>
      </c>
      <c r="Y50" s="22" t="str">
        <f aca="false">IF('Class Responses'!$B50="","",IF(UPPER(TRIM('Class Responses'!Y50))=UPPER(TRIM('Answer Key'!$B$26)),1,0))</f>
        <v/>
      </c>
      <c r="Z50" s="22" t="str">
        <f aca="false">IF('Class Responses'!$B50="","",IF(UPPER(TRIM('Class Responses'!Z50))=UPPER(TRIM('Answer Key'!$B$27)),1,0))</f>
        <v/>
      </c>
      <c r="AA50" s="22" t="str">
        <f aca="false">IF('Class Responses'!$B50="","",IF(UPPER(TRIM('Class Responses'!AA50))=UPPER(TRIM('Answer Key'!$B$28)),1,0))</f>
        <v/>
      </c>
      <c r="AB50" s="22" t="str">
        <f aca="false">IF('Class Responses'!$B50="","",IF(UPPER(TRIM('Class Responses'!AB50))=UPPER(TRIM('Answer Key'!$B$29)),1,0))</f>
        <v/>
      </c>
      <c r="AC50" s="22" t="str">
        <f aca="false">IF('Class Responses'!$B50="","",IF(UPPER(TRIM('Class Responses'!AC50))=UPPER(TRIM('Answer Key'!$B$30)),1,0))</f>
        <v/>
      </c>
      <c r="AD50" s="22" t="str">
        <f aca="false">IF('Class Responses'!$B50="","",IF(UPPER(TRIM('Class Responses'!AD50))=UPPER(TRIM('Answer Key'!$B$31)),1,0))</f>
        <v/>
      </c>
      <c r="AE50" s="22" t="str">
        <f aca="false">IF('Class Responses'!$B50="","",IF(UPPER(TRIM('Class Responses'!AE50))=UPPER(TRIM('Answer Key'!$B$32)),1,0))</f>
        <v/>
      </c>
      <c r="AF50" s="22" t="str">
        <f aca="false">IF('Class Responses'!$B50="","",IF(UPPER(TRIM('Class Responses'!AF50))=UPPER(TRIM('Answer Key'!$B$33)),1,0))</f>
        <v/>
      </c>
      <c r="AG50" s="22" t="str">
        <f aca="false">IF('Class Responses'!$B50="","",IF('Class Responses'!AG50=1,1,0))</f>
        <v/>
      </c>
      <c r="AH50" s="22" t="str">
        <f aca="false">IF('Class Responses'!$B50="","",IF('Class Responses'!AH50=1,1,0))</f>
        <v/>
      </c>
      <c r="AI50" s="22" t="str">
        <f aca="false">IF('Class Responses'!$B50="","",IF('Class Responses'!AI50=1,1,0))</f>
        <v/>
      </c>
      <c r="AJ50" s="22" t="str">
        <f aca="false">IF('Class Responses'!$B50="","",IF('Class Responses'!AJ50=1,1,0))</f>
        <v/>
      </c>
      <c r="AK50" s="22" t="str">
        <f aca="false">IF('Class Responses'!$B50="","",IF('Class Responses'!AK50=1,1,0))</f>
        <v/>
      </c>
      <c r="AL50" s="22" t="str">
        <f aca="false">IF('Class Responses'!$B50="","",IF('Class Responses'!AL50=1,1,0))</f>
        <v/>
      </c>
      <c r="AM50" s="22" t="str">
        <f aca="false">IF('Class Responses'!$B50="","",IF('Class Responses'!AM50=1,1,0))</f>
        <v/>
      </c>
      <c r="AN50" s="22" t="str">
        <f aca="false">IF('Class Responses'!$B50="","",IF('Class Responses'!AN50=1,1,0))</f>
        <v/>
      </c>
      <c r="AO50" s="22" t="str">
        <f aca="false">IF('Class Responses'!$B50="","",IF('Class Responses'!AO50=1,1,0))</f>
        <v/>
      </c>
      <c r="AP50" s="22" t="str">
        <f aca="false">IF('Class Responses'!$B50="","",IF('Class Responses'!AP50=1,1,0))</f>
        <v/>
      </c>
    </row>
    <row r="51" customFormat="false" ht="15" hidden="false" customHeight="false" outlineLevel="0" collapsed="false">
      <c r="A51" s="32" t="n">
        <f aca="false">'Class Responses'!A51</f>
        <v>48</v>
      </c>
      <c r="B51" s="21" t="n">
        <f aca="false">'Class Responses'!B51</f>
        <v>0</v>
      </c>
      <c r="C51" s="22" t="str">
        <f aca="false">IF('Class Responses'!$B51="","",IF(UPPER(TRIM('Class Responses'!C51))=UPPER(TRIM('Answer Key'!$B$4)),1,0))</f>
        <v/>
      </c>
      <c r="D51" s="22" t="str">
        <f aca="false">IF('Class Responses'!$B51="","",IF(UPPER(TRIM('Class Responses'!D51))=UPPER(TRIM('Answer Key'!$B$5)),1,0))</f>
        <v/>
      </c>
      <c r="E51" s="22" t="str">
        <f aca="false">IF('Class Responses'!$B51="","",IF(UPPER(TRIM('Class Responses'!E51))=UPPER(TRIM('Answer Key'!$B$6)),1,0))</f>
        <v/>
      </c>
      <c r="F51" s="22" t="str">
        <f aca="false">IF('Class Responses'!$B51="","",IF(UPPER(TRIM('Class Responses'!F51))=UPPER(TRIM('Answer Key'!$B$7)),1,0))</f>
        <v/>
      </c>
      <c r="G51" s="22" t="str">
        <f aca="false">IF('Class Responses'!$B51="","",IF(UPPER(TRIM('Class Responses'!G51))=UPPER(TRIM('Answer Key'!$B$8)),1,0))</f>
        <v/>
      </c>
      <c r="H51" s="22" t="str">
        <f aca="false">IF('Class Responses'!$B51="","",IF(UPPER(TRIM('Class Responses'!H51))=UPPER(TRIM('Answer Key'!$B$9)),1,0))</f>
        <v/>
      </c>
      <c r="I51" s="22" t="str">
        <f aca="false">IF('Class Responses'!$B51="","",IF(UPPER(TRIM('Class Responses'!I51))=UPPER(TRIM('Answer Key'!$B$10)),1,0))</f>
        <v/>
      </c>
      <c r="J51" s="22" t="str">
        <f aca="false">IF('Class Responses'!$B51="","",IF(UPPER(TRIM('Class Responses'!J51))=UPPER(TRIM('Answer Key'!$B$11)),1,0))</f>
        <v/>
      </c>
      <c r="K51" s="22" t="str">
        <f aca="false">IF('Class Responses'!$B51="","",IF(UPPER(TRIM('Class Responses'!K51))=UPPER(TRIM('Answer Key'!$B$12)),1,0))</f>
        <v/>
      </c>
      <c r="L51" s="22" t="str">
        <f aca="false">IF('Class Responses'!$B51="","",IF(UPPER(TRIM('Class Responses'!L51))=UPPER(TRIM('Answer Key'!$B$13)),1,0))</f>
        <v/>
      </c>
      <c r="M51" s="22" t="str">
        <f aca="false">IF('Class Responses'!$B51="","",IF(UPPER(TRIM('Class Responses'!M51))=UPPER(TRIM('Answer Key'!$B$14)),1,0))</f>
        <v/>
      </c>
      <c r="N51" s="22" t="str">
        <f aca="false">IF('Class Responses'!$B51="","",IF(UPPER(TRIM('Class Responses'!N51))=UPPER(TRIM('Answer Key'!$B$15)),1,0))</f>
        <v/>
      </c>
      <c r="O51" s="22" t="str">
        <f aca="false">IF('Class Responses'!$B51="","",IF(UPPER(TRIM('Class Responses'!O51))=UPPER(TRIM('Answer Key'!$B$16)),1,0))</f>
        <v/>
      </c>
      <c r="P51" s="22" t="str">
        <f aca="false">IF('Class Responses'!$B51="","",IF(UPPER(TRIM('Class Responses'!P51))=UPPER(TRIM('Answer Key'!$B$17)),1,0))</f>
        <v/>
      </c>
      <c r="Q51" s="22" t="str">
        <f aca="false">IF('Class Responses'!$B51="","",IF(UPPER(TRIM('Class Responses'!Q51))=UPPER(TRIM('Answer Key'!$B$18)),1,0))</f>
        <v/>
      </c>
      <c r="R51" s="22" t="str">
        <f aca="false">IF('Class Responses'!$B51="","",IF(UPPER(TRIM('Class Responses'!R51))=UPPER(TRIM('Answer Key'!$B$19)),1,0))</f>
        <v/>
      </c>
      <c r="S51" s="22" t="str">
        <f aca="false">IF('Class Responses'!$B51="","",IF(UPPER(TRIM('Class Responses'!S51))=UPPER(TRIM('Answer Key'!$B$20)),1,0))</f>
        <v/>
      </c>
      <c r="T51" s="22" t="str">
        <f aca="false">IF('Class Responses'!$B51="","",IF(UPPER(TRIM('Class Responses'!T51))=UPPER(TRIM('Answer Key'!$B$21)),1,0))</f>
        <v/>
      </c>
      <c r="U51" s="22" t="str">
        <f aca="false">IF('Class Responses'!$B51="","",IF(UPPER(TRIM('Class Responses'!U51))=UPPER(TRIM('Answer Key'!$B$22)),1,0))</f>
        <v/>
      </c>
      <c r="V51" s="22" t="str">
        <f aca="false">IF('Class Responses'!$B51="","",IF(UPPER(TRIM('Class Responses'!V51))=UPPER(TRIM('Answer Key'!$B$23)),1,0))</f>
        <v/>
      </c>
      <c r="W51" s="22" t="str">
        <f aca="false">IF('Class Responses'!$B51="","",IF(UPPER(TRIM('Class Responses'!W51))=UPPER(TRIM('Answer Key'!$B$24)),1,0))</f>
        <v/>
      </c>
      <c r="X51" s="22" t="str">
        <f aca="false">IF('Class Responses'!$B51="","",IF(UPPER(TRIM('Class Responses'!X51))=UPPER(TRIM('Answer Key'!$B$25)),1,0))</f>
        <v/>
      </c>
      <c r="Y51" s="22" t="str">
        <f aca="false">IF('Class Responses'!$B51="","",IF(UPPER(TRIM('Class Responses'!Y51))=UPPER(TRIM('Answer Key'!$B$26)),1,0))</f>
        <v/>
      </c>
      <c r="Z51" s="22" t="str">
        <f aca="false">IF('Class Responses'!$B51="","",IF(UPPER(TRIM('Class Responses'!Z51))=UPPER(TRIM('Answer Key'!$B$27)),1,0))</f>
        <v/>
      </c>
      <c r="AA51" s="22" t="str">
        <f aca="false">IF('Class Responses'!$B51="","",IF(UPPER(TRIM('Class Responses'!AA51))=UPPER(TRIM('Answer Key'!$B$28)),1,0))</f>
        <v/>
      </c>
      <c r="AB51" s="22" t="str">
        <f aca="false">IF('Class Responses'!$B51="","",IF(UPPER(TRIM('Class Responses'!AB51))=UPPER(TRIM('Answer Key'!$B$29)),1,0))</f>
        <v/>
      </c>
      <c r="AC51" s="22" t="str">
        <f aca="false">IF('Class Responses'!$B51="","",IF(UPPER(TRIM('Class Responses'!AC51))=UPPER(TRIM('Answer Key'!$B$30)),1,0))</f>
        <v/>
      </c>
      <c r="AD51" s="22" t="str">
        <f aca="false">IF('Class Responses'!$B51="","",IF(UPPER(TRIM('Class Responses'!AD51))=UPPER(TRIM('Answer Key'!$B$31)),1,0))</f>
        <v/>
      </c>
      <c r="AE51" s="22" t="str">
        <f aca="false">IF('Class Responses'!$B51="","",IF(UPPER(TRIM('Class Responses'!AE51))=UPPER(TRIM('Answer Key'!$B$32)),1,0))</f>
        <v/>
      </c>
      <c r="AF51" s="22" t="str">
        <f aca="false">IF('Class Responses'!$B51="","",IF(UPPER(TRIM('Class Responses'!AF51))=UPPER(TRIM('Answer Key'!$B$33)),1,0))</f>
        <v/>
      </c>
      <c r="AG51" s="22" t="str">
        <f aca="false">IF('Class Responses'!$B51="","",IF('Class Responses'!AG51=1,1,0))</f>
        <v/>
      </c>
      <c r="AH51" s="22" t="str">
        <f aca="false">IF('Class Responses'!$B51="","",IF('Class Responses'!AH51=1,1,0))</f>
        <v/>
      </c>
      <c r="AI51" s="22" t="str">
        <f aca="false">IF('Class Responses'!$B51="","",IF('Class Responses'!AI51=1,1,0))</f>
        <v/>
      </c>
      <c r="AJ51" s="22" t="str">
        <f aca="false">IF('Class Responses'!$B51="","",IF('Class Responses'!AJ51=1,1,0))</f>
        <v/>
      </c>
      <c r="AK51" s="22" t="str">
        <f aca="false">IF('Class Responses'!$B51="","",IF('Class Responses'!AK51=1,1,0))</f>
        <v/>
      </c>
      <c r="AL51" s="22" t="str">
        <f aca="false">IF('Class Responses'!$B51="","",IF('Class Responses'!AL51=1,1,0))</f>
        <v/>
      </c>
      <c r="AM51" s="22" t="str">
        <f aca="false">IF('Class Responses'!$B51="","",IF('Class Responses'!AM51=1,1,0))</f>
        <v/>
      </c>
      <c r="AN51" s="22" t="str">
        <f aca="false">IF('Class Responses'!$B51="","",IF('Class Responses'!AN51=1,1,0))</f>
        <v/>
      </c>
      <c r="AO51" s="22" t="str">
        <f aca="false">IF('Class Responses'!$B51="","",IF('Class Responses'!AO51=1,1,0))</f>
        <v/>
      </c>
      <c r="AP51" s="22" t="str">
        <f aca="false">IF('Class Responses'!$B51="","",IF('Class Responses'!AP51=1,1,0))</f>
        <v/>
      </c>
    </row>
    <row r="52" customFormat="false" ht="15" hidden="false" customHeight="false" outlineLevel="0" collapsed="false">
      <c r="A52" s="32" t="n">
        <f aca="false">'Class Responses'!A52</f>
        <v>49</v>
      </c>
      <c r="B52" s="21" t="n">
        <f aca="false">'Class Responses'!B52</f>
        <v>0</v>
      </c>
      <c r="C52" s="22" t="str">
        <f aca="false">IF('Class Responses'!$B52="","",IF(UPPER(TRIM('Class Responses'!C52))=UPPER(TRIM('Answer Key'!$B$4)),1,0))</f>
        <v/>
      </c>
      <c r="D52" s="22" t="str">
        <f aca="false">IF('Class Responses'!$B52="","",IF(UPPER(TRIM('Class Responses'!D52))=UPPER(TRIM('Answer Key'!$B$5)),1,0))</f>
        <v/>
      </c>
      <c r="E52" s="22" t="str">
        <f aca="false">IF('Class Responses'!$B52="","",IF(UPPER(TRIM('Class Responses'!E52))=UPPER(TRIM('Answer Key'!$B$6)),1,0))</f>
        <v/>
      </c>
      <c r="F52" s="22" t="str">
        <f aca="false">IF('Class Responses'!$B52="","",IF(UPPER(TRIM('Class Responses'!F52))=UPPER(TRIM('Answer Key'!$B$7)),1,0))</f>
        <v/>
      </c>
      <c r="G52" s="22" t="str">
        <f aca="false">IF('Class Responses'!$B52="","",IF(UPPER(TRIM('Class Responses'!G52))=UPPER(TRIM('Answer Key'!$B$8)),1,0))</f>
        <v/>
      </c>
      <c r="H52" s="22" t="str">
        <f aca="false">IF('Class Responses'!$B52="","",IF(UPPER(TRIM('Class Responses'!H52))=UPPER(TRIM('Answer Key'!$B$9)),1,0))</f>
        <v/>
      </c>
      <c r="I52" s="22" t="str">
        <f aca="false">IF('Class Responses'!$B52="","",IF(UPPER(TRIM('Class Responses'!I52))=UPPER(TRIM('Answer Key'!$B$10)),1,0))</f>
        <v/>
      </c>
      <c r="J52" s="22" t="str">
        <f aca="false">IF('Class Responses'!$B52="","",IF(UPPER(TRIM('Class Responses'!J52))=UPPER(TRIM('Answer Key'!$B$11)),1,0))</f>
        <v/>
      </c>
      <c r="K52" s="22" t="str">
        <f aca="false">IF('Class Responses'!$B52="","",IF(UPPER(TRIM('Class Responses'!K52))=UPPER(TRIM('Answer Key'!$B$12)),1,0))</f>
        <v/>
      </c>
      <c r="L52" s="22" t="str">
        <f aca="false">IF('Class Responses'!$B52="","",IF(UPPER(TRIM('Class Responses'!L52))=UPPER(TRIM('Answer Key'!$B$13)),1,0))</f>
        <v/>
      </c>
      <c r="M52" s="22" t="str">
        <f aca="false">IF('Class Responses'!$B52="","",IF(UPPER(TRIM('Class Responses'!M52))=UPPER(TRIM('Answer Key'!$B$14)),1,0))</f>
        <v/>
      </c>
      <c r="N52" s="22" t="str">
        <f aca="false">IF('Class Responses'!$B52="","",IF(UPPER(TRIM('Class Responses'!N52))=UPPER(TRIM('Answer Key'!$B$15)),1,0))</f>
        <v/>
      </c>
      <c r="O52" s="22" t="str">
        <f aca="false">IF('Class Responses'!$B52="","",IF(UPPER(TRIM('Class Responses'!O52))=UPPER(TRIM('Answer Key'!$B$16)),1,0))</f>
        <v/>
      </c>
      <c r="P52" s="22" t="str">
        <f aca="false">IF('Class Responses'!$B52="","",IF(UPPER(TRIM('Class Responses'!P52))=UPPER(TRIM('Answer Key'!$B$17)),1,0))</f>
        <v/>
      </c>
      <c r="Q52" s="22" t="str">
        <f aca="false">IF('Class Responses'!$B52="","",IF(UPPER(TRIM('Class Responses'!Q52))=UPPER(TRIM('Answer Key'!$B$18)),1,0))</f>
        <v/>
      </c>
      <c r="R52" s="22" t="str">
        <f aca="false">IF('Class Responses'!$B52="","",IF(UPPER(TRIM('Class Responses'!R52))=UPPER(TRIM('Answer Key'!$B$19)),1,0))</f>
        <v/>
      </c>
      <c r="S52" s="22" t="str">
        <f aca="false">IF('Class Responses'!$B52="","",IF(UPPER(TRIM('Class Responses'!S52))=UPPER(TRIM('Answer Key'!$B$20)),1,0))</f>
        <v/>
      </c>
      <c r="T52" s="22" t="str">
        <f aca="false">IF('Class Responses'!$B52="","",IF(UPPER(TRIM('Class Responses'!T52))=UPPER(TRIM('Answer Key'!$B$21)),1,0))</f>
        <v/>
      </c>
      <c r="U52" s="22" t="str">
        <f aca="false">IF('Class Responses'!$B52="","",IF(UPPER(TRIM('Class Responses'!U52))=UPPER(TRIM('Answer Key'!$B$22)),1,0))</f>
        <v/>
      </c>
      <c r="V52" s="22" t="str">
        <f aca="false">IF('Class Responses'!$B52="","",IF(UPPER(TRIM('Class Responses'!V52))=UPPER(TRIM('Answer Key'!$B$23)),1,0))</f>
        <v/>
      </c>
      <c r="W52" s="22" t="str">
        <f aca="false">IF('Class Responses'!$B52="","",IF(UPPER(TRIM('Class Responses'!W52))=UPPER(TRIM('Answer Key'!$B$24)),1,0))</f>
        <v/>
      </c>
      <c r="X52" s="22" t="str">
        <f aca="false">IF('Class Responses'!$B52="","",IF(UPPER(TRIM('Class Responses'!X52))=UPPER(TRIM('Answer Key'!$B$25)),1,0))</f>
        <v/>
      </c>
      <c r="Y52" s="22" t="str">
        <f aca="false">IF('Class Responses'!$B52="","",IF(UPPER(TRIM('Class Responses'!Y52))=UPPER(TRIM('Answer Key'!$B$26)),1,0))</f>
        <v/>
      </c>
      <c r="Z52" s="22" t="str">
        <f aca="false">IF('Class Responses'!$B52="","",IF(UPPER(TRIM('Class Responses'!Z52))=UPPER(TRIM('Answer Key'!$B$27)),1,0))</f>
        <v/>
      </c>
      <c r="AA52" s="22" t="str">
        <f aca="false">IF('Class Responses'!$B52="","",IF(UPPER(TRIM('Class Responses'!AA52))=UPPER(TRIM('Answer Key'!$B$28)),1,0))</f>
        <v/>
      </c>
      <c r="AB52" s="22" t="str">
        <f aca="false">IF('Class Responses'!$B52="","",IF(UPPER(TRIM('Class Responses'!AB52))=UPPER(TRIM('Answer Key'!$B$29)),1,0))</f>
        <v/>
      </c>
      <c r="AC52" s="22" t="str">
        <f aca="false">IF('Class Responses'!$B52="","",IF(UPPER(TRIM('Class Responses'!AC52))=UPPER(TRIM('Answer Key'!$B$30)),1,0))</f>
        <v/>
      </c>
      <c r="AD52" s="22" t="str">
        <f aca="false">IF('Class Responses'!$B52="","",IF(UPPER(TRIM('Class Responses'!AD52))=UPPER(TRIM('Answer Key'!$B$31)),1,0))</f>
        <v/>
      </c>
      <c r="AE52" s="22" t="str">
        <f aca="false">IF('Class Responses'!$B52="","",IF(UPPER(TRIM('Class Responses'!AE52))=UPPER(TRIM('Answer Key'!$B$32)),1,0))</f>
        <v/>
      </c>
      <c r="AF52" s="22" t="str">
        <f aca="false">IF('Class Responses'!$B52="","",IF(UPPER(TRIM('Class Responses'!AF52))=UPPER(TRIM('Answer Key'!$B$33)),1,0))</f>
        <v/>
      </c>
      <c r="AG52" s="22" t="str">
        <f aca="false">IF('Class Responses'!$B52="","",IF('Class Responses'!AG52=1,1,0))</f>
        <v/>
      </c>
      <c r="AH52" s="22" t="str">
        <f aca="false">IF('Class Responses'!$B52="","",IF('Class Responses'!AH52=1,1,0))</f>
        <v/>
      </c>
      <c r="AI52" s="22" t="str">
        <f aca="false">IF('Class Responses'!$B52="","",IF('Class Responses'!AI52=1,1,0))</f>
        <v/>
      </c>
      <c r="AJ52" s="22" t="str">
        <f aca="false">IF('Class Responses'!$B52="","",IF('Class Responses'!AJ52=1,1,0))</f>
        <v/>
      </c>
      <c r="AK52" s="22" t="str">
        <f aca="false">IF('Class Responses'!$B52="","",IF('Class Responses'!AK52=1,1,0))</f>
        <v/>
      </c>
      <c r="AL52" s="22" t="str">
        <f aca="false">IF('Class Responses'!$B52="","",IF('Class Responses'!AL52=1,1,0))</f>
        <v/>
      </c>
      <c r="AM52" s="22" t="str">
        <f aca="false">IF('Class Responses'!$B52="","",IF('Class Responses'!AM52=1,1,0))</f>
        <v/>
      </c>
      <c r="AN52" s="22" t="str">
        <f aca="false">IF('Class Responses'!$B52="","",IF('Class Responses'!AN52=1,1,0))</f>
        <v/>
      </c>
      <c r="AO52" s="22" t="str">
        <f aca="false">IF('Class Responses'!$B52="","",IF('Class Responses'!AO52=1,1,0))</f>
        <v/>
      </c>
      <c r="AP52" s="22" t="str">
        <f aca="false">IF('Class Responses'!$B52="","",IF('Class Responses'!AP52=1,1,0))</f>
        <v/>
      </c>
    </row>
    <row r="53" customFormat="false" ht="15" hidden="false" customHeight="false" outlineLevel="0" collapsed="false">
      <c r="A53" s="32" t="n">
        <f aca="false">'Class Responses'!A53</f>
        <v>50</v>
      </c>
      <c r="B53" s="21" t="n">
        <f aca="false">'Class Responses'!B53</f>
        <v>0</v>
      </c>
      <c r="C53" s="22" t="str">
        <f aca="false">IF('Class Responses'!$B53="","",IF(UPPER(TRIM('Class Responses'!C53))=UPPER(TRIM('Answer Key'!$B$4)),1,0))</f>
        <v/>
      </c>
      <c r="D53" s="22" t="str">
        <f aca="false">IF('Class Responses'!$B53="","",IF(UPPER(TRIM('Class Responses'!D53))=UPPER(TRIM('Answer Key'!$B$5)),1,0))</f>
        <v/>
      </c>
      <c r="E53" s="22" t="str">
        <f aca="false">IF('Class Responses'!$B53="","",IF(UPPER(TRIM('Class Responses'!E53))=UPPER(TRIM('Answer Key'!$B$6)),1,0))</f>
        <v/>
      </c>
      <c r="F53" s="22" t="str">
        <f aca="false">IF('Class Responses'!$B53="","",IF(UPPER(TRIM('Class Responses'!F53))=UPPER(TRIM('Answer Key'!$B$7)),1,0))</f>
        <v/>
      </c>
      <c r="G53" s="22" t="str">
        <f aca="false">IF('Class Responses'!$B53="","",IF(UPPER(TRIM('Class Responses'!G53))=UPPER(TRIM('Answer Key'!$B$8)),1,0))</f>
        <v/>
      </c>
      <c r="H53" s="22" t="str">
        <f aca="false">IF('Class Responses'!$B53="","",IF(UPPER(TRIM('Class Responses'!H53))=UPPER(TRIM('Answer Key'!$B$9)),1,0))</f>
        <v/>
      </c>
      <c r="I53" s="22" t="str">
        <f aca="false">IF('Class Responses'!$B53="","",IF(UPPER(TRIM('Class Responses'!I53))=UPPER(TRIM('Answer Key'!$B$10)),1,0))</f>
        <v/>
      </c>
      <c r="J53" s="22" t="str">
        <f aca="false">IF('Class Responses'!$B53="","",IF(UPPER(TRIM('Class Responses'!J53))=UPPER(TRIM('Answer Key'!$B$11)),1,0))</f>
        <v/>
      </c>
      <c r="K53" s="22" t="str">
        <f aca="false">IF('Class Responses'!$B53="","",IF(UPPER(TRIM('Class Responses'!K53))=UPPER(TRIM('Answer Key'!$B$12)),1,0))</f>
        <v/>
      </c>
      <c r="L53" s="22" t="str">
        <f aca="false">IF('Class Responses'!$B53="","",IF(UPPER(TRIM('Class Responses'!L53))=UPPER(TRIM('Answer Key'!$B$13)),1,0))</f>
        <v/>
      </c>
      <c r="M53" s="22" t="str">
        <f aca="false">IF('Class Responses'!$B53="","",IF(UPPER(TRIM('Class Responses'!M53))=UPPER(TRIM('Answer Key'!$B$14)),1,0))</f>
        <v/>
      </c>
      <c r="N53" s="22" t="str">
        <f aca="false">IF('Class Responses'!$B53="","",IF(UPPER(TRIM('Class Responses'!N53))=UPPER(TRIM('Answer Key'!$B$15)),1,0))</f>
        <v/>
      </c>
      <c r="O53" s="22" t="str">
        <f aca="false">IF('Class Responses'!$B53="","",IF(UPPER(TRIM('Class Responses'!O53))=UPPER(TRIM('Answer Key'!$B$16)),1,0))</f>
        <v/>
      </c>
      <c r="P53" s="22" t="str">
        <f aca="false">IF('Class Responses'!$B53="","",IF(UPPER(TRIM('Class Responses'!P53))=UPPER(TRIM('Answer Key'!$B$17)),1,0))</f>
        <v/>
      </c>
      <c r="Q53" s="22" t="str">
        <f aca="false">IF('Class Responses'!$B53="","",IF(UPPER(TRIM('Class Responses'!Q53))=UPPER(TRIM('Answer Key'!$B$18)),1,0))</f>
        <v/>
      </c>
      <c r="R53" s="22" t="str">
        <f aca="false">IF('Class Responses'!$B53="","",IF(UPPER(TRIM('Class Responses'!R53))=UPPER(TRIM('Answer Key'!$B$19)),1,0))</f>
        <v/>
      </c>
      <c r="S53" s="22" t="str">
        <f aca="false">IF('Class Responses'!$B53="","",IF(UPPER(TRIM('Class Responses'!S53))=UPPER(TRIM('Answer Key'!$B$20)),1,0))</f>
        <v/>
      </c>
      <c r="T53" s="22" t="str">
        <f aca="false">IF('Class Responses'!$B53="","",IF(UPPER(TRIM('Class Responses'!T53))=UPPER(TRIM('Answer Key'!$B$21)),1,0))</f>
        <v/>
      </c>
      <c r="U53" s="22" t="str">
        <f aca="false">IF('Class Responses'!$B53="","",IF(UPPER(TRIM('Class Responses'!U53))=UPPER(TRIM('Answer Key'!$B$22)),1,0))</f>
        <v/>
      </c>
      <c r="V53" s="22" t="str">
        <f aca="false">IF('Class Responses'!$B53="","",IF(UPPER(TRIM('Class Responses'!V53))=UPPER(TRIM('Answer Key'!$B$23)),1,0))</f>
        <v/>
      </c>
      <c r="W53" s="22" t="str">
        <f aca="false">IF('Class Responses'!$B53="","",IF(UPPER(TRIM('Class Responses'!W53))=UPPER(TRIM('Answer Key'!$B$24)),1,0))</f>
        <v/>
      </c>
      <c r="X53" s="22" t="str">
        <f aca="false">IF('Class Responses'!$B53="","",IF(UPPER(TRIM('Class Responses'!X53))=UPPER(TRIM('Answer Key'!$B$25)),1,0))</f>
        <v/>
      </c>
      <c r="Y53" s="22" t="str">
        <f aca="false">IF('Class Responses'!$B53="","",IF(UPPER(TRIM('Class Responses'!Y53))=UPPER(TRIM('Answer Key'!$B$26)),1,0))</f>
        <v/>
      </c>
      <c r="Z53" s="22" t="str">
        <f aca="false">IF('Class Responses'!$B53="","",IF(UPPER(TRIM('Class Responses'!Z53))=UPPER(TRIM('Answer Key'!$B$27)),1,0))</f>
        <v/>
      </c>
      <c r="AA53" s="22" t="str">
        <f aca="false">IF('Class Responses'!$B53="","",IF(UPPER(TRIM('Class Responses'!AA53))=UPPER(TRIM('Answer Key'!$B$28)),1,0))</f>
        <v/>
      </c>
      <c r="AB53" s="22" t="str">
        <f aca="false">IF('Class Responses'!$B53="","",IF(UPPER(TRIM('Class Responses'!AB53))=UPPER(TRIM('Answer Key'!$B$29)),1,0))</f>
        <v/>
      </c>
      <c r="AC53" s="22" t="str">
        <f aca="false">IF('Class Responses'!$B53="","",IF(UPPER(TRIM('Class Responses'!AC53))=UPPER(TRIM('Answer Key'!$B$30)),1,0))</f>
        <v/>
      </c>
      <c r="AD53" s="22" t="str">
        <f aca="false">IF('Class Responses'!$B53="","",IF(UPPER(TRIM('Class Responses'!AD53))=UPPER(TRIM('Answer Key'!$B$31)),1,0))</f>
        <v/>
      </c>
      <c r="AE53" s="22" t="str">
        <f aca="false">IF('Class Responses'!$B53="","",IF(UPPER(TRIM('Class Responses'!AE53))=UPPER(TRIM('Answer Key'!$B$32)),1,0))</f>
        <v/>
      </c>
      <c r="AF53" s="22" t="str">
        <f aca="false">IF('Class Responses'!$B53="","",IF(UPPER(TRIM('Class Responses'!AF53))=UPPER(TRIM('Answer Key'!$B$33)),1,0))</f>
        <v/>
      </c>
      <c r="AG53" s="22" t="str">
        <f aca="false">IF('Class Responses'!$B53="","",IF('Class Responses'!AG53=1,1,0))</f>
        <v/>
      </c>
      <c r="AH53" s="22" t="str">
        <f aca="false">IF('Class Responses'!$B53="","",IF('Class Responses'!AH53=1,1,0))</f>
        <v/>
      </c>
      <c r="AI53" s="22" t="str">
        <f aca="false">IF('Class Responses'!$B53="","",IF('Class Responses'!AI53=1,1,0))</f>
        <v/>
      </c>
      <c r="AJ53" s="22" t="str">
        <f aca="false">IF('Class Responses'!$B53="","",IF('Class Responses'!AJ53=1,1,0))</f>
        <v/>
      </c>
      <c r="AK53" s="22" t="str">
        <f aca="false">IF('Class Responses'!$B53="","",IF('Class Responses'!AK53=1,1,0))</f>
        <v/>
      </c>
      <c r="AL53" s="22" t="str">
        <f aca="false">IF('Class Responses'!$B53="","",IF('Class Responses'!AL53=1,1,0))</f>
        <v/>
      </c>
      <c r="AM53" s="22" t="str">
        <f aca="false">IF('Class Responses'!$B53="","",IF('Class Responses'!AM53=1,1,0))</f>
        <v/>
      </c>
      <c r="AN53" s="22" t="str">
        <f aca="false">IF('Class Responses'!$B53="","",IF('Class Responses'!AN53=1,1,0))</f>
        <v/>
      </c>
      <c r="AO53" s="22" t="str">
        <f aca="false">IF('Class Responses'!$B53="","",IF('Class Responses'!AO53=1,1,0))</f>
        <v/>
      </c>
      <c r="AP53" s="22" t="str">
        <f aca="false">IF('Class Responses'!$B53="","",IF('Class Responses'!AP53=1,1,0))</f>
        <v/>
      </c>
    </row>
    <row r="54" customFormat="false" ht="15" hidden="false" customHeight="false" outlineLevel="0" collapsed="false">
      <c r="A54" s="32" t="n">
        <f aca="false">'Class Responses'!A54</f>
        <v>51</v>
      </c>
      <c r="B54" s="21" t="n">
        <f aca="false">'Class Responses'!B54</f>
        <v>0</v>
      </c>
      <c r="C54" s="22" t="str">
        <f aca="false">IF('Class Responses'!$B54="","",IF(UPPER(TRIM('Class Responses'!C54))=UPPER(TRIM('Answer Key'!$B$4)),1,0))</f>
        <v/>
      </c>
      <c r="D54" s="22" t="str">
        <f aca="false">IF('Class Responses'!$B54="","",IF(UPPER(TRIM('Class Responses'!D54))=UPPER(TRIM('Answer Key'!$B$5)),1,0))</f>
        <v/>
      </c>
      <c r="E54" s="22" t="str">
        <f aca="false">IF('Class Responses'!$B54="","",IF(UPPER(TRIM('Class Responses'!E54))=UPPER(TRIM('Answer Key'!$B$6)),1,0))</f>
        <v/>
      </c>
      <c r="F54" s="22" t="str">
        <f aca="false">IF('Class Responses'!$B54="","",IF(UPPER(TRIM('Class Responses'!F54))=UPPER(TRIM('Answer Key'!$B$7)),1,0))</f>
        <v/>
      </c>
      <c r="G54" s="22" t="str">
        <f aca="false">IF('Class Responses'!$B54="","",IF(UPPER(TRIM('Class Responses'!G54))=UPPER(TRIM('Answer Key'!$B$8)),1,0))</f>
        <v/>
      </c>
      <c r="H54" s="22" t="str">
        <f aca="false">IF('Class Responses'!$B54="","",IF(UPPER(TRIM('Class Responses'!H54))=UPPER(TRIM('Answer Key'!$B$9)),1,0))</f>
        <v/>
      </c>
      <c r="I54" s="22" t="str">
        <f aca="false">IF('Class Responses'!$B54="","",IF(UPPER(TRIM('Class Responses'!I54))=UPPER(TRIM('Answer Key'!$B$10)),1,0))</f>
        <v/>
      </c>
      <c r="J54" s="22" t="str">
        <f aca="false">IF('Class Responses'!$B54="","",IF(UPPER(TRIM('Class Responses'!J54))=UPPER(TRIM('Answer Key'!$B$11)),1,0))</f>
        <v/>
      </c>
      <c r="K54" s="22" t="str">
        <f aca="false">IF('Class Responses'!$B54="","",IF(UPPER(TRIM('Class Responses'!K54))=UPPER(TRIM('Answer Key'!$B$12)),1,0))</f>
        <v/>
      </c>
      <c r="L54" s="22" t="str">
        <f aca="false">IF('Class Responses'!$B54="","",IF(UPPER(TRIM('Class Responses'!L54))=UPPER(TRIM('Answer Key'!$B$13)),1,0))</f>
        <v/>
      </c>
      <c r="M54" s="22" t="str">
        <f aca="false">IF('Class Responses'!$B54="","",IF(UPPER(TRIM('Class Responses'!M54))=UPPER(TRIM('Answer Key'!$B$14)),1,0))</f>
        <v/>
      </c>
      <c r="N54" s="22" t="str">
        <f aca="false">IF('Class Responses'!$B54="","",IF(UPPER(TRIM('Class Responses'!N54))=UPPER(TRIM('Answer Key'!$B$15)),1,0))</f>
        <v/>
      </c>
      <c r="O54" s="22" t="str">
        <f aca="false">IF('Class Responses'!$B54="","",IF(UPPER(TRIM('Class Responses'!O54))=UPPER(TRIM('Answer Key'!$B$16)),1,0))</f>
        <v/>
      </c>
      <c r="P54" s="22" t="str">
        <f aca="false">IF('Class Responses'!$B54="","",IF(UPPER(TRIM('Class Responses'!P54))=UPPER(TRIM('Answer Key'!$B$17)),1,0))</f>
        <v/>
      </c>
      <c r="Q54" s="22" t="str">
        <f aca="false">IF('Class Responses'!$B54="","",IF(UPPER(TRIM('Class Responses'!Q54))=UPPER(TRIM('Answer Key'!$B$18)),1,0))</f>
        <v/>
      </c>
      <c r="R54" s="22" t="str">
        <f aca="false">IF('Class Responses'!$B54="","",IF(UPPER(TRIM('Class Responses'!R54))=UPPER(TRIM('Answer Key'!$B$19)),1,0))</f>
        <v/>
      </c>
      <c r="S54" s="22" t="str">
        <f aca="false">IF('Class Responses'!$B54="","",IF(UPPER(TRIM('Class Responses'!S54))=UPPER(TRIM('Answer Key'!$B$20)),1,0))</f>
        <v/>
      </c>
      <c r="T54" s="22" t="str">
        <f aca="false">IF('Class Responses'!$B54="","",IF(UPPER(TRIM('Class Responses'!T54))=UPPER(TRIM('Answer Key'!$B$21)),1,0))</f>
        <v/>
      </c>
      <c r="U54" s="22" t="str">
        <f aca="false">IF('Class Responses'!$B54="","",IF(UPPER(TRIM('Class Responses'!U54))=UPPER(TRIM('Answer Key'!$B$22)),1,0))</f>
        <v/>
      </c>
      <c r="V54" s="22" t="str">
        <f aca="false">IF('Class Responses'!$B54="","",IF(UPPER(TRIM('Class Responses'!V54))=UPPER(TRIM('Answer Key'!$B$23)),1,0))</f>
        <v/>
      </c>
      <c r="W54" s="22" t="str">
        <f aca="false">IF('Class Responses'!$B54="","",IF(UPPER(TRIM('Class Responses'!W54))=UPPER(TRIM('Answer Key'!$B$24)),1,0))</f>
        <v/>
      </c>
      <c r="X54" s="22" t="str">
        <f aca="false">IF('Class Responses'!$B54="","",IF(UPPER(TRIM('Class Responses'!X54))=UPPER(TRIM('Answer Key'!$B$25)),1,0))</f>
        <v/>
      </c>
      <c r="Y54" s="22" t="str">
        <f aca="false">IF('Class Responses'!$B54="","",IF(UPPER(TRIM('Class Responses'!Y54))=UPPER(TRIM('Answer Key'!$B$26)),1,0))</f>
        <v/>
      </c>
      <c r="Z54" s="22" t="str">
        <f aca="false">IF('Class Responses'!$B54="","",IF(UPPER(TRIM('Class Responses'!Z54))=UPPER(TRIM('Answer Key'!$B$27)),1,0))</f>
        <v/>
      </c>
      <c r="AA54" s="22" t="str">
        <f aca="false">IF('Class Responses'!$B54="","",IF(UPPER(TRIM('Class Responses'!AA54))=UPPER(TRIM('Answer Key'!$B$28)),1,0))</f>
        <v/>
      </c>
      <c r="AB54" s="22" t="str">
        <f aca="false">IF('Class Responses'!$B54="","",IF(UPPER(TRIM('Class Responses'!AB54))=UPPER(TRIM('Answer Key'!$B$29)),1,0))</f>
        <v/>
      </c>
      <c r="AC54" s="22" t="str">
        <f aca="false">IF('Class Responses'!$B54="","",IF(UPPER(TRIM('Class Responses'!AC54))=UPPER(TRIM('Answer Key'!$B$30)),1,0))</f>
        <v/>
      </c>
      <c r="AD54" s="22" t="str">
        <f aca="false">IF('Class Responses'!$B54="","",IF(UPPER(TRIM('Class Responses'!AD54))=UPPER(TRIM('Answer Key'!$B$31)),1,0))</f>
        <v/>
      </c>
      <c r="AE54" s="22" t="str">
        <f aca="false">IF('Class Responses'!$B54="","",IF(UPPER(TRIM('Class Responses'!AE54))=UPPER(TRIM('Answer Key'!$B$32)),1,0))</f>
        <v/>
      </c>
      <c r="AF54" s="22" t="str">
        <f aca="false">IF('Class Responses'!$B54="","",IF(UPPER(TRIM('Class Responses'!AF54))=UPPER(TRIM('Answer Key'!$B$33)),1,0))</f>
        <v/>
      </c>
      <c r="AG54" s="22" t="str">
        <f aca="false">IF('Class Responses'!$B54="","",IF('Class Responses'!AG54=1,1,0))</f>
        <v/>
      </c>
      <c r="AH54" s="22" t="str">
        <f aca="false">IF('Class Responses'!$B54="","",IF('Class Responses'!AH54=1,1,0))</f>
        <v/>
      </c>
      <c r="AI54" s="22" t="str">
        <f aca="false">IF('Class Responses'!$B54="","",IF('Class Responses'!AI54=1,1,0))</f>
        <v/>
      </c>
      <c r="AJ54" s="22" t="str">
        <f aca="false">IF('Class Responses'!$B54="","",IF('Class Responses'!AJ54=1,1,0))</f>
        <v/>
      </c>
      <c r="AK54" s="22" t="str">
        <f aca="false">IF('Class Responses'!$B54="","",IF('Class Responses'!AK54=1,1,0))</f>
        <v/>
      </c>
      <c r="AL54" s="22" t="str">
        <f aca="false">IF('Class Responses'!$B54="","",IF('Class Responses'!AL54=1,1,0))</f>
        <v/>
      </c>
      <c r="AM54" s="22" t="str">
        <f aca="false">IF('Class Responses'!$B54="","",IF('Class Responses'!AM54=1,1,0))</f>
        <v/>
      </c>
      <c r="AN54" s="22" t="str">
        <f aca="false">IF('Class Responses'!$B54="","",IF('Class Responses'!AN54=1,1,0))</f>
        <v/>
      </c>
      <c r="AO54" s="22" t="str">
        <f aca="false">IF('Class Responses'!$B54="","",IF('Class Responses'!AO54=1,1,0))</f>
        <v/>
      </c>
      <c r="AP54" s="22" t="str">
        <f aca="false">IF('Class Responses'!$B54="","",IF('Class Responses'!AP54=1,1,0))</f>
        <v/>
      </c>
    </row>
    <row r="55" customFormat="false" ht="15" hidden="false" customHeight="false" outlineLevel="0" collapsed="false">
      <c r="A55" s="32" t="n">
        <f aca="false">'Class Responses'!A55</f>
        <v>52</v>
      </c>
      <c r="B55" s="21" t="n">
        <f aca="false">'Class Responses'!B55</f>
        <v>0</v>
      </c>
      <c r="C55" s="22" t="str">
        <f aca="false">IF('Class Responses'!$B55="","",IF(UPPER(TRIM('Class Responses'!C55))=UPPER(TRIM('Answer Key'!$B$4)),1,0))</f>
        <v/>
      </c>
      <c r="D55" s="22" t="str">
        <f aca="false">IF('Class Responses'!$B55="","",IF(UPPER(TRIM('Class Responses'!D55))=UPPER(TRIM('Answer Key'!$B$5)),1,0))</f>
        <v/>
      </c>
      <c r="E55" s="22" t="str">
        <f aca="false">IF('Class Responses'!$B55="","",IF(UPPER(TRIM('Class Responses'!E55))=UPPER(TRIM('Answer Key'!$B$6)),1,0))</f>
        <v/>
      </c>
      <c r="F55" s="22" t="str">
        <f aca="false">IF('Class Responses'!$B55="","",IF(UPPER(TRIM('Class Responses'!F55))=UPPER(TRIM('Answer Key'!$B$7)),1,0))</f>
        <v/>
      </c>
      <c r="G55" s="22" t="str">
        <f aca="false">IF('Class Responses'!$B55="","",IF(UPPER(TRIM('Class Responses'!G55))=UPPER(TRIM('Answer Key'!$B$8)),1,0))</f>
        <v/>
      </c>
      <c r="H55" s="22" t="str">
        <f aca="false">IF('Class Responses'!$B55="","",IF(UPPER(TRIM('Class Responses'!H55))=UPPER(TRIM('Answer Key'!$B$9)),1,0))</f>
        <v/>
      </c>
      <c r="I55" s="22" t="str">
        <f aca="false">IF('Class Responses'!$B55="","",IF(UPPER(TRIM('Class Responses'!I55))=UPPER(TRIM('Answer Key'!$B$10)),1,0))</f>
        <v/>
      </c>
      <c r="J55" s="22" t="str">
        <f aca="false">IF('Class Responses'!$B55="","",IF(UPPER(TRIM('Class Responses'!J55))=UPPER(TRIM('Answer Key'!$B$11)),1,0))</f>
        <v/>
      </c>
      <c r="K55" s="22" t="str">
        <f aca="false">IF('Class Responses'!$B55="","",IF(UPPER(TRIM('Class Responses'!K55))=UPPER(TRIM('Answer Key'!$B$12)),1,0))</f>
        <v/>
      </c>
      <c r="L55" s="22" t="str">
        <f aca="false">IF('Class Responses'!$B55="","",IF(UPPER(TRIM('Class Responses'!L55))=UPPER(TRIM('Answer Key'!$B$13)),1,0))</f>
        <v/>
      </c>
      <c r="M55" s="22" t="str">
        <f aca="false">IF('Class Responses'!$B55="","",IF(UPPER(TRIM('Class Responses'!M55))=UPPER(TRIM('Answer Key'!$B$14)),1,0))</f>
        <v/>
      </c>
      <c r="N55" s="22" t="str">
        <f aca="false">IF('Class Responses'!$B55="","",IF(UPPER(TRIM('Class Responses'!N55))=UPPER(TRIM('Answer Key'!$B$15)),1,0))</f>
        <v/>
      </c>
      <c r="O55" s="22" t="str">
        <f aca="false">IF('Class Responses'!$B55="","",IF(UPPER(TRIM('Class Responses'!O55))=UPPER(TRIM('Answer Key'!$B$16)),1,0))</f>
        <v/>
      </c>
      <c r="P55" s="22" t="str">
        <f aca="false">IF('Class Responses'!$B55="","",IF(UPPER(TRIM('Class Responses'!P55))=UPPER(TRIM('Answer Key'!$B$17)),1,0))</f>
        <v/>
      </c>
      <c r="Q55" s="22" t="str">
        <f aca="false">IF('Class Responses'!$B55="","",IF(UPPER(TRIM('Class Responses'!Q55))=UPPER(TRIM('Answer Key'!$B$18)),1,0))</f>
        <v/>
      </c>
      <c r="R55" s="22" t="str">
        <f aca="false">IF('Class Responses'!$B55="","",IF(UPPER(TRIM('Class Responses'!R55))=UPPER(TRIM('Answer Key'!$B$19)),1,0))</f>
        <v/>
      </c>
      <c r="S55" s="22" t="str">
        <f aca="false">IF('Class Responses'!$B55="","",IF(UPPER(TRIM('Class Responses'!S55))=UPPER(TRIM('Answer Key'!$B$20)),1,0))</f>
        <v/>
      </c>
      <c r="T55" s="22" t="str">
        <f aca="false">IF('Class Responses'!$B55="","",IF(UPPER(TRIM('Class Responses'!T55))=UPPER(TRIM('Answer Key'!$B$21)),1,0))</f>
        <v/>
      </c>
      <c r="U55" s="22" t="str">
        <f aca="false">IF('Class Responses'!$B55="","",IF(UPPER(TRIM('Class Responses'!U55))=UPPER(TRIM('Answer Key'!$B$22)),1,0))</f>
        <v/>
      </c>
      <c r="V55" s="22" t="str">
        <f aca="false">IF('Class Responses'!$B55="","",IF(UPPER(TRIM('Class Responses'!V55))=UPPER(TRIM('Answer Key'!$B$23)),1,0))</f>
        <v/>
      </c>
      <c r="W55" s="22" t="str">
        <f aca="false">IF('Class Responses'!$B55="","",IF(UPPER(TRIM('Class Responses'!W55))=UPPER(TRIM('Answer Key'!$B$24)),1,0))</f>
        <v/>
      </c>
      <c r="X55" s="22" t="str">
        <f aca="false">IF('Class Responses'!$B55="","",IF(UPPER(TRIM('Class Responses'!X55))=UPPER(TRIM('Answer Key'!$B$25)),1,0))</f>
        <v/>
      </c>
      <c r="Y55" s="22" t="str">
        <f aca="false">IF('Class Responses'!$B55="","",IF(UPPER(TRIM('Class Responses'!Y55))=UPPER(TRIM('Answer Key'!$B$26)),1,0))</f>
        <v/>
      </c>
      <c r="Z55" s="22" t="str">
        <f aca="false">IF('Class Responses'!$B55="","",IF(UPPER(TRIM('Class Responses'!Z55))=UPPER(TRIM('Answer Key'!$B$27)),1,0))</f>
        <v/>
      </c>
      <c r="AA55" s="22" t="str">
        <f aca="false">IF('Class Responses'!$B55="","",IF(UPPER(TRIM('Class Responses'!AA55))=UPPER(TRIM('Answer Key'!$B$28)),1,0))</f>
        <v/>
      </c>
      <c r="AB55" s="22" t="str">
        <f aca="false">IF('Class Responses'!$B55="","",IF(UPPER(TRIM('Class Responses'!AB55))=UPPER(TRIM('Answer Key'!$B$29)),1,0))</f>
        <v/>
      </c>
      <c r="AC55" s="22" t="str">
        <f aca="false">IF('Class Responses'!$B55="","",IF(UPPER(TRIM('Class Responses'!AC55))=UPPER(TRIM('Answer Key'!$B$30)),1,0))</f>
        <v/>
      </c>
      <c r="AD55" s="22" t="str">
        <f aca="false">IF('Class Responses'!$B55="","",IF(UPPER(TRIM('Class Responses'!AD55))=UPPER(TRIM('Answer Key'!$B$31)),1,0))</f>
        <v/>
      </c>
      <c r="AE55" s="22" t="str">
        <f aca="false">IF('Class Responses'!$B55="","",IF(UPPER(TRIM('Class Responses'!AE55))=UPPER(TRIM('Answer Key'!$B$32)),1,0))</f>
        <v/>
      </c>
      <c r="AF55" s="22" t="str">
        <f aca="false">IF('Class Responses'!$B55="","",IF(UPPER(TRIM('Class Responses'!AF55))=UPPER(TRIM('Answer Key'!$B$33)),1,0))</f>
        <v/>
      </c>
      <c r="AG55" s="22" t="str">
        <f aca="false">IF('Class Responses'!$B55="","",IF('Class Responses'!AG55=1,1,0))</f>
        <v/>
      </c>
      <c r="AH55" s="22" t="str">
        <f aca="false">IF('Class Responses'!$B55="","",IF('Class Responses'!AH55=1,1,0))</f>
        <v/>
      </c>
      <c r="AI55" s="22" t="str">
        <f aca="false">IF('Class Responses'!$B55="","",IF('Class Responses'!AI55=1,1,0))</f>
        <v/>
      </c>
      <c r="AJ55" s="22" t="str">
        <f aca="false">IF('Class Responses'!$B55="","",IF('Class Responses'!AJ55=1,1,0))</f>
        <v/>
      </c>
      <c r="AK55" s="22" t="str">
        <f aca="false">IF('Class Responses'!$B55="","",IF('Class Responses'!AK55=1,1,0))</f>
        <v/>
      </c>
      <c r="AL55" s="22" t="str">
        <f aca="false">IF('Class Responses'!$B55="","",IF('Class Responses'!AL55=1,1,0))</f>
        <v/>
      </c>
      <c r="AM55" s="22" t="str">
        <f aca="false">IF('Class Responses'!$B55="","",IF('Class Responses'!AM55=1,1,0))</f>
        <v/>
      </c>
      <c r="AN55" s="22" t="str">
        <f aca="false">IF('Class Responses'!$B55="","",IF('Class Responses'!AN55=1,1,0))</f>
        <v/>
      </c>
      <c r="AO55" s="22" t="str">
        <f aca="false">IF('Class Responses'!$B55="","",IF('Class Responses'!AO55=1,1,0))</f>
        <v/>
      </c>
      <c r="AP55" s="22" t="str">
        <f aca="false">IF('Class Responses'!$B55="","",IF('Class Responses'!AP55=1,1,0))</f>
        <v/>
      </c>
    </row>
    <row r="56" customFormat="false" ht="15" hidden="false" customHeight="false" outlineLevel="0" collapsed="false">
      <c r="A56" s="32" t="n">
        <f aca="false">'Class Responses'!A56</f>
        <v>53</v>
      </c>
      <c r="B56" s="21" t="n">
        <f aca="false">'Class Responses'!B56</f>
        <v>0</v>
      </c>
      <c r="C56" s="22" t="str">
        <f aca="false">IF('Class Responses'!$B56="","",IF(UPPER(TRIM('Class Responses'!C56))=UPPER(TRIM('Answer Key'!$B$4)),1,0))</f>
        <v/>
      </c>
      <c r="D56" s="22" t="str">
        <f aca="false">IF('Class Responses'!$B56="","",IF(UPPER(TRIM('Class Responses'!D56))=UPPER(TRIM('Answer Key'!$B$5)),1,0))</f>
        <v/>
      </c>
      <c r="E56" s="22" t="str">
        <f aca="false">IF('Class Responses'!$B56="","",IF(UPPER(TRIM('Class Responses'!E56))=UPPER(TRIM('Answer Key'!$B$6)),1,0))</f>
        <v/>
      </c>
      <c r="F56" s="22" t="str">
        <f aca="false">IF('Class Responses'!$B56="","",IF(UPPER(TRIM('Class Responses'!F56))=UPPER(TRIM('Answer Key'!$B$7)),1,0))</f>
        <v/>
      </c>
      <c r="G56" s="22" t="str">
        <f aca="false">IF('Class Responses'!$B56="","",IF(UPPER(TRIM('Class Responses'!G56))=UPPER(TRIM('Answer Key'!$B$8)),1,0))</f>
        <v/>
      </c>
      <c r="H56" s="22" t="str">
        <f aca="false">IF('Class Responses'!$B56="","",IF(UPPER(TRIM('Class Responses'!H56))=UPPER(TRIM('Answer Key'!$B$9)),1,0))</f>
        <v/>
      </c>
      <c r="I56" s="22" t="str">
        <f aca="false">IF('Class Responses'!$B56="","",IF(UPPER(TRIM('Class Responses'!I56))=UPPER(TRIM('Answer Key'!$B$10)),1,0))</f>
        <v/>
      </c>
      <c r="J56" s="22" t="str">
        <f aca="false">IF('Class Responses'!$B56="","",IF(UPPER(TRIM('Class Responses'!J56))=UPPER(TRIM('Answer Key'!$B$11)),1,0))</f>
        <v/>
      </c>
      <c r="K56" s="22" t="str">
        <f aca="false">IF('Class Responses'!$B56="","",IF(UPPER(TRIM('Class Responses'!K56))=UPPER(TRIM('Answer Key'!$B$12)),1,0))</f>
        <v/>
      </c>
      <c r="L56" s="22" t="str">
        <f aca="false">IF('Class Responses'!$B56="","",IF(UPPER(TRIM('Class Responses'!L56))=UPPER(TRIM('Answer Key'!$B$13)),1,0))</f>
        <v/>
      </c>
      <c r="M56" s="22" t="str">
        <f aca="false">IF('Class Responses'!$B56="","",IF(UPPER(TRIM('Class Responses'!M56))=UPPER(TRIM('Answer Key'!$B$14)),1,0))</f>
        <v/>
      </c>
      <c r="N56" s="22" t="str">
        <f aca="false">IF('Class Responses'!$B56="","",IF(UPPER(TRIM('Class Responses'!N56))=UPPER(TRIM('Answer Key'!$B$15)),1,0))</f>
        <v/>
      </c>
      <c r="O56" s="22" t="str">
        <f aca="false">IF('Class Responses'!$B56="","",IF(UPPER(TRIM('Class Responses'!O56))=UPPER(TRIM('Answer Key'!$B$16)),1,0))</f>
        <v/>
      </c>
      <c r="P56" s="22" t="str">
        <f aca="false">IF('Class Responses'!$B56="","",IF(UPPER(TRIM('Class Responses'!P56))=UPPER(TRIM('Answer Key'!$B$17)),1,0))</f>
        <v/>
      </c>
      <c r="Q56" s="22" t="str">
        <f aca="false">IF('Class Responses'!$B56="","",IF(UPPER(TRIM('Class Responses'!Q56))=UPPER(TRIM('Answer Key'!$B$18)),1,0))</f>
        <v/>
      </c>
      <c r="R56" s="22" t="str">
        <f aca="false">IF('Class Responses'!$B56="","",IF(UPPER(TRIM('Class Responses'!R56))=UPPER(TRIM('Answer Key'!$B$19)),1,0))</f>
        <v/>
      </c>
      <c r="S56" s="22" t="str">
        <f aca="false">IF('Class Responses'!$B56="","",IF(UPPER(TRIM('Class Responses'!S56))=UPPER(TRIM('Answer Key'!$B$20)),1,0))</f>
        <v/>
      </c>
      <c r="T56" s="22" t="str">
        <f aca="false">IF('Class Responses'!$B56="","",IF(UPPER(TRIM('Class Responses'!T56))=UPPER(TRIM('Answer Key'!$B$21)),1,0))</f>
        <v/>
      </c>
      <c r="U56" s="22" t="str">
        <f aca="false">IF('Class Responses'!$B56="","",IF(UPPER(TRIM('Class Responses'!U56))=UPPER(TRIM('Answer Key'!$B$22)),1,0))</f>
        <v/>
      </c>
      <c r="V56" s="22" t="str">
        <f aca="false">IF('Class Responses'!$B56="","",IF(UPPER(TRIM('Class Responses'!V56))=UPPER(TRIM('Answer Key'!$B$23)),1,0))</f>
        <v/>
      </c>
      <c r="W56" s="22" t="str">
        <f aca="false">IF('Class Responses'!$B56="","",IF(UPPER(TRIM('Class Responses'!W56))=UPPER(TRIM('Answer Key'!$B$24)),1,0))</f>
        <v/>
      </c>
      <c r="X56" s="22" t="str">
        <f aca="false">IF('Class Responses'!$B56="","",IF(UPPER(TRIM('Class Responses'!X56))=UPPER(TRIM('Answer Key'!$B$25)),1,0))</f>
        <v/>
      </c>
      <c r="Y56" s="22" t="str">
        <f aca="false">IF('Class Responses'!$B56="","",IF(UPPER(TRIM('Class Responses'!Y56))=UPPER(TRIM('Answer Key'!$B$26)),1,0))</f>
        <v/>
      </c>
      <c r="Z56" s="22" t="str">
        <f aca="false">IF('Class Responses'!$B56="","",IF(UPPER(TRIM('Class Responses'!Z56))=UPPER(TRIM('Answer Key'!$B$27)),1,0))</f>
        <v/>
      </c>
      <c r="AA56" s="22" t="str">
        <f aca="false">IF('Class Responses'!$B56="","",IF(UPPER(TRIM('Class Responses'!AA56))=UPPER(TRIM('Answer Key'!$B$28)),1,0))</f>
        <v/>
      </c>
      <c r="AB56" s="22" t="str">
        <f aca="false">IF('Class Responses'!$B56="","",IF(UPPER(TRIM('Class Responses'!AB56))=UPPER(TRIM('Answer Key'!$B$29)),1,0))</f>
        <v/>
      </c>
      <c r="AC56" s="22" t="str">
        <f aca="false">IF('Class Responses'!$B56="","",IF(UPPER(TRIM('Class Responses'!AC56))=UPPER(TRIM('Answer Key'!$B$30)),1,0))</f>
        <v/>
      </c>
      <c r="AD56" s="22" t="str">
        <f aca="false">IF('Class Responses'!$B56="","",IF(UPPER(TRIM('Class Responses'!AD56))=UPPER(TRIM('Answer Key'!$B$31)),1,0))</f>
        <v/>
      </c>
      <c r="AE56" s="22" t="str">
        <f aca="false">IF('Class Responses'!$B56="","",IF(UPPER(TRIM('Class Responses'!AE56))=UPPER(TRIM('Answer Key'!$B$32)),1,0))</f>
        <v/>
      </c>
      <c r="AF56" s="22" t="str">
        <f aca="false">IF('Class Responses'!$B56="","",IF(UPPER(TRIM('Class Responses'!AF56))=UPPER(TRIM('Answer Key'!$B$33)),1,0))</f>
        <v/>
      </c>
      <c r="AG56" s="22" t="str">
        <f aca="false">IF('Class Responses'!$B56="","",IF('Class Responses'!AG56=1,1,0))</f>
        <v/>
      </c>
      <c r="AH56" s="22" t="str">
        <f aca="false">IF('Class Responses'!$B56="","",IF('Class Responses'!AH56=1,1,0))</f>
        <v/>
      </c>
      <c r="AI56" s="22" t="str">
        <f aca="false">IF('Class Responses'!$B56="","",IF('Class Responses'!AI56=1,1,0))</f>
        <v/>
      </c>
      <c r="AJ56" s="22" t="str">
        <f aca="false">IF('Class Responses'!$B56="","",IF('Class Responses'!AJ56=1,1,0))</f>
        <v/>
      </c>
      <c r="AK56" s="22" t="str">
        <f aca="false">IF('Class Responses'!$B56="","",IF('Class Responses'!AK56=1,1,0))</f>
        <v/>
      </c>
      <c r="AL56" s="22" t="str">
        <f aca="false">IF('Class Responses'!$B56="","",IF('Class Responses'!AL56=1,1,0))</f>
        <v/>
      </c>
      <c r="AM56" s="22" t="str">
        <f aca="false">IF('Class Responses'!$B56="","",IF('Class Responses'!AM56=1,1,0))</f>
        <v/>
      </c>
      <c r="AN56" s="22" t="str">
        <f aca="false">IF('Class Responses'!$B56="","",IF('Class Responses'!AN56=1,1,0))</f>
        <v/>
      </c>
      <c r="AO56" s="22" t="str">
        <f aca="false">IF('Class Responses'!$B56="","",IF('Class Responses'!AO56=1,1,0))</f>
        <v/>
      </c>
      <c r="AP56" s="22" t="str">
        <f aca="false">IF('Class Responses'!$B56="","",IF('Class Responses'!AP56=1,1,0))</f>
        <v/>
      </c>
    </row>
    <row r="57" customFormat="false" ht="15" hidden="false" customHeight="false" outlineLevel="0" collapsed="false">
      <c r="A57" s="32" t="n">
        <f aca="false">'Class Responses'!A57</f>
        <v>54</v>
      </c>
      <c r="B57" s="21" t="n">
        <f aca="false">'Class Responses'!B57</f>
        <v>0</v>
      </c>
      <c r="C57" s="22" t="str">
        <f aca="false">IF('Class Responses'!$B57="","",IF(UPPER(TRIM('Class Responses'!C57))=UPPER(TRIM('Answer Key'!$B$4)),1,0))</f>
        <v/>
      </c>
      <c r="D57" s="22" t="str">
        <f aca="false">IF('Class Responses'!$B57="","",IF(UPPER(TRIM('Class Responses'!D57))=UPPER(TRIM('Answer Key'!$B$5)),1,0))</f>
        <v/>
      </c>
      <c r="E57" s="22" t="str">
        <f aca="false">IF('Class Responses'!$B57="","",IF(UPPER(TRIM('Class Responses'!E57))=UPPER(TRIM('Answer Key'!$B$6)),1,0))</f>
        <v/>
      </c>
      <c r="F57" s="22" t="str">
        <f aca="false">IF('Class Responses'!$B57="","",IF(UPPER(TRIM('Class Responses'!F57))=UPPER(TRIM('Answer Key'!$B$7)),1,0))</f>
        <v/>
      </c>
      <c r="G57" s="22" t="str">
        <f aca="false">IF('Class Responses'!$B57="","",IF(UPPER(TRIM('Class Responses'!G57))=UPPER(TRIM('Answer Key'!$B$8)),1,0))</f>
        <v/>
      </c>
      <c r="H57" s="22" t="str">
        <f aca="false">IF('Class Responses'!$B57="","",IF(UPPER(TRIM('Class Responses'!H57))=UPPER(TRIM('Answer Key'!$B$9)),1,0))</f>
        <v/>
      </c>
      <c r="I57" s="22" t="str">
        <f aca="false">IF('Class Responses'!$B57="","",IF(UPPER(TRIM('Class Responses'!I57))=UPPER(TRIM('Answer Key'!$B$10)),1,0))</f>
        <v/>
      </c>
      <c r="J57" s="22" t="str">
        <f aca="false">IF('Class Responses'!$B57="","",IF(UPPER(TRIM('Class Responses'!J57))=UPPER(TRIM('Answer Key'!$B$11)),1,0))</f>
        <v/>
      </c>
      <c r="K57" s="22" t="str">
        <f aca="false">IF('Class Responses'!$B57="","",IF(UPPER(TRIM('Class Responses'!K57))=UPPER(TRIM('Answer Key'!$B$12)),1,0))</f>
        <v/>
      </c>
      <c r="L57" s="22" t="str">
        <f aca="false">IF('Class Responses'!$B57="","",IF(UPPER(TRIM('Class Responses'!L57))=UPPER(TRIM('Answer Key'!$B$13)),1,0))</f>
        <v/>
      </c>
      <c r="M57" s="22" t="str">
        <f aca="false">IF('Class Responses'!$B57="","",IF(UPPER(TRIM('Class Responses'!M57))=UPPER(TRIM('Answer Key'!$B$14)),1,0))</f>
        <v/>
      </c>
      <c r="N57" s="22" t="str">
        <f aca="false">IF('Class Responses'!$B57="","",IF(UPPER(TRIM('Class Responses'!N57))=UPPER(TRIM('Answer Key'!$B$15)),1,0))</f>
        <v/>
      </c>
      <c r="O57" s="22" t="str">
        <f aca="false">IF('Class Responses'!$B57="","",IF(UPPER(TRIM('Class Responses'!O57))=UPPER(TRIM('Answer Key'!$B$16)),1,0))</f>
        <v/>
      </c>
      <c r="P57" s="22" t="str">
        <f aca="false">IF('Class Responses'!$B57="","",IF(UPPER(TRIM('Class Responses'!P57))=UPPER(TRIM('Answer Key'!$B$17)),1,0))</f>
        <v/>
      </c>
      <c r="Q57" s="22" t="str">
        <f aca="false">IF('Class Responses'!$B57="","",IF(UPPER(TRIM('Class Responses'!Q57))=UPPER(TRIM('Answer Key'!$B$18)),1,0))</f>
        <v/>
      </c>
      <c r="R57" s="22" t="str">
        <f aca="false">IF('Class Responses'!$B57="","",IF(UPPER(TRIM('Class Responses'!R57))=UPPER(TRIM('Answer Key'!$B$19)),1,0))</f>
        <v/>
      </c>
      <c r="S57" s="22" t="str">
        <f aca="false">IF('Class Responses'!$B57="","",IF(UPPER(TRIM('Class Responses'!S57))=UPPER(TRIM('Answer Key'!$B$20)),1,0))</f>
        <v/>
      </c>
      <c r="T57" s="22" t="str">
        <f aca="false">IF('Class Responses'!$B57="","",IF(UPPER(TRIM('Class Responses'!T57))=UPPER(TRIM('Answer Key'!$B$21)),1,0))</f>
        <v/>
      </c>
      <c r="U57" s="22" t="str">
        <f aca="false">IF('Class Responses'!$B57="","",IF(UPPER(TRIM('Class Responses'!U57))=UPPER(TRIM('Answer Key'!$B$22)),1,0))</f>
        <v/>
      </c>
      <c r="V57" s="22" t="str">
        <f aca="false">IF('Class Responses'!$B57="","",IF(UPPER(TRIM('Class Responses'!V57))=UPPER(TRIM('Answer Key'!$B$23)),1,0))</f>
        <v/>
      </c>
      <c r="W57" s="22" t="str">
        <f aca="false">IF('Class Responses'!$B57="","",IF(UPPER(TRIM('Class Responses'!W57))=UPPER(TRIM('Answer Key'!$B$24)),1,0))</f>
        <v/>
      </c>
      <c r="X57" s="22" t="str">
        <f aca="false">IF('Class Responses'!$B57="","",IF(UPPER(TRIM('Class Responses'!X57))=UPPER(TRIM('Answer Key'!$B$25)),1,0))</f>
        <v/>
      </c>
      <c r="Y57" s="22" t="str">
        <f aca="false">IF('Class Responses'!$B57="","",IF(UPPER(TRIM('Class Responses'!Y57))=UPPER(TRIM('Answer Key'!$B$26)),1,0))</f>
        <v/>
      </c>
      <c r="Z57" s="22" t="str">
        <f aca="false">IF('Class Responses'!$B57="","",IF(UPPER(TRIM('Class Responses'!Z57))=UPPER(TRIM('Answer Key'!$B$27)),1,0))</f>
        <v/>
      </c>
      <c r="AA57" s="22" t="str">
        <f aca="false">IF('Class Responses'!$B57="","",IF(UPPER(TRIM('Class Responses'!AA57))=UPPER(TRIM('Answer Key'!$B$28)),1,0))</f>
        <v/>
      </c>
      <c r="AB57" s="22" t="str">
        <f aca="false">IF('Class Responses'!$B57="","",IF(UPPER(TRIM('Class Responses'!AB57))=UPPER(TRIM('Answer Key'!$B$29)),1,0))</f>
        <v/>
      </c>
      <c r="AC57" s="22" t="str">
        <f aca="false">IF('Class Responses'!$B57="","",IF(UPPER(TRIM('Class Responses'!AC57))=UPPER(TRIM('Answer Key'!$B$30)),1,0))</f>
        <v/>
      </c>
      <c r="AD57" s="22" t="str">
        <f aca="false">IF('Class Responses'!$B57="","",IF(UPPER(TRIM('Class Responses'!AD57))=UPPER(TRIM('Answer Key'!$B$31)),1,0))</f>
        <v/>
      </c>
      <c r="AE57" s="22" t="str">
        <f aca="false">IF('Class Responses'!$B57="","",IF(UPPER(TRIM('Class Responses'!AE57))=UPPER(TRIM('Answer Key'!$B$32)),1,0))</f>
        <v/>
      </c>
      <c r="AF57" s="22" t="str">
        <f aca="false">IF('Class Responses'!$B57="","",IF(UPPER(TRIM('Class Responses'!AF57))=UPPER(TRIM('Answer Key'!$B$33)),1,0))</f>
        <v/>
      </c>
      <c r="AG57" s="22" t="str">
        <f aca="false">IF('Class Responses'!$B57="","",IF('Class Responses'!AG57=1,1,0))</f>
        <v/>
      </c>
      <c r="AH57" s="22" t="str">
        <f aca="false">IF('Class Responses'!$B57="","",IF('Class Responses'!AH57=1,1,0))</f>
        <v/>
      </c>
      <c r="AI57" s="22" t="str">
        <f aca="false">IF('Class Responses'!$B57="","",IF('Class Responses'!AI57=1,1,0))</f>
        <v/>
      </c>
      <c r="AJ57" s="22" t="str">
        <f aca="false">IF('Class Responses'!$B57="","",IF('Class Responses'!AJ57=1,1,0))</f>
        <v/>
      </c>
      <c r="AK57" s="22" t="str">
        <f aca="false">IF('Class Responses'!$B57="","",IF('Class Responses'!AK57=1,1,0))</f>
        <v/>
      </c>
      <c r="AL57" s="22" t="str">
        <f aca="false">IF('Class Responses'!$B57="","",IF('Class Responses'!AL57=1,1,0))</f>
        <v/>
      </c>
      <c r="AM57" s="22" t="str">
        <f aca="false">IF('Class Responses'!$B57="","",IF('Class Responses'!AM57=1,1,0))</f>
        <v/>
      </c>
      <c r="AN57" s="22" t="str">
        <f aca="false">IF('Class Responses'!$B57="","",IF('Class Responses'!AN57=1,1,0))</f>
        <v/>
      </c>
      <c r="AO57" s="22" t="str">
        <f aca="false">IF('Class Responses'!$B57="","",IF('Class Responses'!AO57=1,1,0))</f>
        <v/>
      </c>
      <c r="AP57" s="22" t="str">
        <f aca="false">IF('Class Responses'!$B57="","",IF('Class Responses'!AP57=1,1,0))</f>
        <v/>
      </c>
    </row>
    <row r="58" customFormat="false" ht="15" hidden="false" customHeight="false" outlineLevel="0" collapsed="false">
      <c r="A58" s="32" t="n">
        <f aca="false">'Class Responses'!A58</f>
        <v>55</v>
      </c>
      <c r="B58" s="21" t="n">
        <f aca="false">'Class Responses'!B58</f>
        <v>0</v>
      </c>
      <c r="C58" s="22" t="str">
        <f aca="false">IF('Class Responses'!$B58="","",IF(UPPER(TRIM('Class Responses'!C58))=UPPER(TRIM('Answer Key'!$B$4)),1,0))</f>
        <v/>
      </c>
      <c r="D58" s="22" t="str">
        <f aca="false">IF('Class Responses'!$B58="","",IF(UPPER(TRIM('Class Responses'!D58))=UPPER(TRIM('Answer Key'!$B$5)),1,0))</f>
        <v/>
      </c>
      <c r="E58" s="22" t="str">
        <f aca="false">IF('Class Responses'!$B58="","",IF(UPPER(TRIM('Class Responses'!E58))=UPPER(TRIM('Answer Key'!$B$6)),1,0))</f>
        <v/>
      </c>
      <c r="F58" s="22" t="str">
        <f aca="false">IF('Class Responses'!$B58="","",IF(UPPER(TRIM('Class Responses'!F58))=UPPER(TRIM('Answer Key'!$B$7)),1,0))</f>
        <v/>
      </c>
      <c r="G58" s="22" t="str">
        <f aca="false">IF('Class Responses'!$B58="","",IF(UPPER(TRIM('Class Responses'!G58))=UPPER(TRIM('Answer Key'!$B$8)),1,0))</f>
        <v/>
      </c>
      <c r="H58" s="22" t="str">
        <f aca="false">IF('Class Responses'!$B58="","",IF(UPPER(TRIM('Class Responses'!H58))=UPPER(TRIM('Answer Key'!$B$9)),1,0))</f>
        <v/>
      </c>
      <c r="I58" s="22" t="str">
        <f aca="false">IF('Class Responses'!$B58="","",IF(UPPER(TRIM('Class Responses'!I58))=UPPER(TRIM('Answer Key'!$B$10)),1,0))</f>
        <v/>
      </c>
      <c r="J58" s="22" t="str">
        <f aca="false">IF('Class Responses'!$B58="","",IF(UPPER(TRIM('Class Responses'!J58))=UPPER(TRIM('Answer Key'!$B$11)),1,0))</f>
        <v/>
      </c>
      <c r="K58" s="22" t="str">
        <f aca="false">IF('Class Responses'!$B58="","",IF(UPPER(TRIM('Class Responses'!K58))=UPPER(TRIM('Answer Key'!$B$12)),1,0))</f>
        <v/>
      </c>
      <c r="L58" s="22" t="str">
        <f aca="false">IF('Class Responses'!$B58="","",IF(UPPER(TRIM('Class Responses'!L58))=UPPER(TRIM('Answer Key'!$B$13)),1,0))</f>
        <v/>
      </c>
      <c r="M58" s="22" t="str">
        <f aca="false">IF('Class Responses'!$B58="","",IF(UPPER(TRIM('Class Responses'!M58))=UPPER(TRIM('Answer Key'!$B$14)),1,0))</f>
        <v/>
      </c>
      <c r="N58" s="22" t="str">
        <f aca="false">IF('Class Responses'!$B58="","",IF(UPPER(TRIM('Class Responses'!N58))=UPPER(TRIM('Answer Key'!$B$15)),1,0))</f>
        <v/>
      </c>
      <c r="O58" s="22" t="str">
        <f aca="false">IF('Class Responses'!$B58="","",IF(UPPER(TRIM('Class Responses'!O58))=UPPER(TRIM('Answer Key'!$B$16)),1,0))</f>
        <v/>
      </c>
      <c r="P58" s="22" t="str">
        <f aca="false">IF('Class Responses'!$B58="","",IF(UPPER(TRIM('Class Responses'!P58))=UPPER(TRIM('Answer Key'!$B$17)),1,0))</f>
        <v/>
      </c>
      <c r="Q58" s="22" t="str">
        <f aca="false">IF('Class Responses'!$B58="","",IF(UPPER(TRIM('Class Responses'!Q58))=UPPER(TRIM('Answer Key'!$B$18)),1,0))</f>
        <v/>
      </c>
      <c r="R58" s="22" t="str">
        <f aca="false">IF('Class Responses'!$B58="","",IF(UPPER(TRIM('Class Responses'!R58))=UPPER(TRIM('Answer Key'!$B$19)),1,0))</f>
        <v/>
      </c>
      <c r="S58" s="22" t="str">
        <f aca="false">IF('Class Responses'!$B58="","",IF(UPPER(TRIM('Class Responses'!S58))=UPPER(TRIM('Answer Key'!$B$20)),1,0))</f>
        <v/>
      </c>
      <c r="T58" s="22" t="str">
        <f aca="false">IF('Class Responses'!$B58="","",IF(UPPER(TRIM('Class Responses'!T58))=UPPER(TRIM('Answer Key'!$B$21)),1,0))</f>
        <v/>
      </c>
      <c r="U58" s="22" t="str">
        <f aca="false">IF('Class Responses'!$B58="","",IF(UPPER(TRIM('Class Responses'!U58))=UPPER(TRIM('Answer Key'!$B$22)),1,0))</f>
        <v/>
      </c>
      <c r="V58" s="22" t="str">
        <f aca="false">IF('Class Responses'!$B58="","",IF(UPPER(TRIM('Class Responses'!V58))=UPPER(TRIM('Answer Key'!$B$23)),1,0))</f>
        <v/>
      </c>
      <c r="W58" s="22" t="str">
        <f aca="false">IF('Class Responses'!$B58="","",IF(UPPER(TRIM('Class Responses'!W58))=UPPER(TRIM('Answer Key'!$B$24)),1,0))</f>
        <v/>
      </c>
      <c r="X58" s="22" t="str">
        <f aca="false">IF('Class Responses'!$B58="","",IF(UPPER(TRIM('Class Responses'!X58))=UPPER(TRIM('Answer Key'!$B$25)),1,0))</f>
        <v/>
      </c>
      <c r="Y58" s="22" t="str">
        <f aca="false">IF('Class Responses'!$B58="","",IF(UPPER(TRIM('Class Responses'!Y58))=UPPER(TRIM('Answer Key'!$B$26)),1,0))</f>
        <v/>
      </c>
      <c r="Z58" s="22" t="str">
        <f aca="false">IF('Class Responses'!$B58="","",IF(UPPER(TRIM('Class Responses'!Z58))=UPPER(TRIM('Answer Key'!$B$27)),1,0))</f>
        <v/>
      </c>
      <c r="AA58" s="22" t="str">
        <f aca="false">IF('Class Responses'!$B58="","",IF(UPPER(TRIM('Class Responses'!AA58))=UPPER(TRIM('Answer Key'!$B$28)),1,0))</f>
        <v/>
      </c>
      <c r="AB58" s="22" t="str">
        <f aca="false">IF('Class Responses'!$B58="","",IF(UPPER(TRIM('Class Responses'!AB58))=UPPER(TRIM('Answer Key'!$B$29)),1,0))</f>
        <v/>
      </c>
      <c r="AC58" s="22" t="str">
        <f aca="false">IF('Class Responses'!$B58="","",IF(UPPER(TRIM('Class Responses'!AC58))=UPPER(TRIM('Answer Key'!$B$30)),1,0))</f>
        <v/>
      </c>
      <c r="AD58" s="22" t="str">
        <f aca="false">IF('Class Responses'!$B58="","",IF(UPPER(TRIM('Class Responses'!AD58))=UPPER(TRIM('Answer Key'!$B$31)),1,0))</f>
        <v/>
      </c>
      <c r="AE58" s="22" t="str">
        <f aca="false">IF('Class Responses'!$B58="","",IF(UPPER(TRIM('Class Responses'!AE58))=UPPER(TRIM('Answer Key'!$B$32)),1,0))</f>
        <v/>
      </c>
      <c r="AF58" s="22" t="str">
        <f aca="false">IF('Class Responses'!$B58="","",IF(UPPER(TRIM('Class Responses'!AF58))=UPPER(TRIM('Answer Key'!$B$33)),1,0))</f>
        <v/>
      </c>
      <c r="AG58" s="22" t="str">
        <f aca="false">IF('Class Responses'!$B58="","",IF('Class Responses'!AG58=1,1,0))</f>
        <v/>
      </c>
      <c r="AH58" s="22" t="str">
        <f aca="false">IF('Class Responses'!$B58="","",IF('Class Responses'!AH58=1,1,0))</f>
        <v/>
      </c>
      <c r="AI58" s="22" t="str">
        <f aca="false">IF('Class Responses'!$B58="","",IF('Class Responses'!AI58=1,1,0))</f>
        <v/>
      </c>
      <c r="AJ58" s="22" t="str">
        <f aca="false">IF('Class Responses'!$B58="","",IF('Class Responses'!AJ58=1,1,0))</f>
        <v/>
      </c>
      <c r="AK58" s="22" t="str">
        <f aca="false">IF('Class Responses'!$B58="","",IF('Class Responses'!AK58=1,1,0))</f>
        <v/>
      </c>
      <c r="AL58" s="22" t="str">
        <f aca="false">IF('Class Responses'!$B58="","",IF('Class Responses'!AL58=1,1,0))</f>
        <v/>
      </c>
      <c r="AM58" s="22" t="str">
        <f aca="false">IF('Class Responses'!$B58="","",IF('Class Responses'!AM58=1,1,0))</f>
        <v/>
      </c>
      <c r="AN58" s="22" t="str">
        <f aca="false">IF('Class Responses'!$B58="","",IF('Class Responses'!AN58=1,1,0))</f>
        <v/>
      </c>
      <c r="AO58" s="22" t="str">
        <f aca="false">IF('Class Responses'!$B58="","",IF('Class Responses'!AO58=1,1,0))</f>
        <v/>
      </c>
      <c r="AP58" s="22" t="str">
        <f aca="false">IF('Class Responses'!$B58="","",IF('Class Responses'!AP58=1,1,0))</f>
        <v/>
      </c>
    </row>
    <row r="59" customFormat="false" ht="15" hidden="false" customHeight="false" outlineLevel="0" collapsed="false">
      <c r="A59" s="32" t="n">
        <f aca="false">'Class Responses'!A59</f>
        <v>56</v>
      </c>
      <c r="B59" s="21" t="n">
        <f aca="false">'Class Responses'!B59</f>
        <v>0</v>
      </c>
      <c r="C59" s="22" t="str">
        <f aca="false">IF('Class Responses'!$B59="","",IF(UPPER(TRIM('Class Responses'!C59))=UPPER(TRIM('Answer Key'!$B$4)),1,0))</f>
        <v/>
      </c>
      <c r="D59" s="22" t="str">
        <f aca="false">IF('Class Responses'!$B59="","",IF(UPPER(TRIM('Class Responses'!D59))=UPPER(TRIM('Answer Key'!$B$5)),1,0))</f>
        <v/>
      </c>
      <c r="E59" s="22" t="str">
        <f aca="false">IF('Class Responses'!$B59="","",IF(UPPER(TRIM('Class Responses'!E59))=UPPER(TRIM('Answer Key'!$B$6)),1,0))</f>
        <v/>
      </c>
      <c r="F59" s="22" t="str">
        <f aca="false">IF('Class Responses'!$B59="","",IF(UPPER(TRIM('Class Responses'!F59))=UPPER(TRIM('Answer Key'!$B$7)),1,0))</f>
        <v/>
      </c>
      <c r="G59" s="22" t="str">
        <f aca="false">IF('Class Responses'!$B59="","",IF(UPPER(TRIM('Class Responses'!G59))=UPPER(TRIM('Answer Key'!$B$8)),1,0))</f>
        <v/>
      </c>
      <c r="H59" s="22" t="str">
        <f aca="false">IF('Class Responses'!$B59="","",IF(UPPER(TRIM('Class Responses'!H59))=UPPER(TRIM('Answer Key'!$B$9)),1,0))</f>
        <v/>
      </c>
      <c r="I59" s="22" t="str">
        <f aca="false">IF('Class Responses'!$B59="","",IF(UPPER(TRIM('Class Responses'!I59))=UPPER(TRIM('Answer Key'!$B$10)),1,0))</f>
        <v/>
      </c>
      <c r="J59" s="22" t="str">
        <f aca="false">IF('Class Responses'!$B59="","",IF(UPPER(TRIM('Class Responses'!J59))=UPPER(TRIM('Answer Key'!$B$11)),1,0))</f>
        <v/>
      </c>
      <c r="K59" s="22" t="str">
        <f aca="false">IF('Class Responses'!$B59="","",IF(UPPER(TRIM('Class Responses'!K59))=UPPER(TRIM('Answer Key'!$B$12)),1,0))</f>
        <v/>
      </c>
      <c r="L59" s="22" t="str">
        <f aca="false">IF('Class Responses'!$B59="","",IF(UPPER(TRIM('Class Responses'!L59))=UPPER(TRIM('Answer Key'!$B$13)),1,0))</f>
        <v/>
      </c>
      <c r="M59" s="22" t="str">
        <f aca="false">IF('Class Responses'!$B59="","",IF(UPPER(TRIM('Class Responses'!M59))=UPPER(TRIM('Answer Key'!$B$14)),1,0))</f>
        <v/>
      </c>
      <c r="N59" s="22" t="str">
        <f aca="false">IF('Class Responses'!$B59="","",IF(UPPER(TRIM('Class Responses'!N59))=UPPER(TRIM('Answer Key'!$B$15)),1,0))</f>
        <v/>
      </c>
      <c r="O59" s="22" t="str">
        <f aca="false">IF('Class Responses'!$B59="","",IF(UPPER(TRIM('Class Responses'!O59))=UPPER(TRIM('Answer Key'!$B$16)),1,0))</f>
        <v/>
      </c>
      <c r="P59" s="22" t="str">
        <f aca="false">IF('Class Responses'!$B59="","",IF(UPPER(TRIM('Class Responses'!P59))=UPPER(TRIM('Answer Key'!$B$17)),1,0))</f>
        <v/>
      </c>
      <c r="Q59" s="22" t="str">
        <f aca="false">IF('Class Responses'!$B59="","",IF(UPPER(TRIM('Class Responses'!Q59))=UPPER(TRIM('Answer Key'!$B$18)),1,0))</f>
        <v/>
      </c>
      <c r="R59" s="22" t="str">
        <f aca="false">IF('Class Responses'!$B59="","",IF(UPPER(TRIM('Class Responses'!R59))=UPPER(TRIM('Answer Key'!$B$19)),1,0))</f>
        <v/>
      </c>
      <c r="S59" s="22" t="str">
        <f aca="false">IF('Class Responses'!$B59="","",IF(UPPER(TRIM('Class Responses'!S59))=UPPER(TRIM('Answer Key'!$B$20)),1,0))</f>
        <v/>
      </c>
      <c r="T59" s="22" t="str">
        <f aca="false">IF('Class Responses'!$B59="","",IF(UPPER(TRIM('Class Responses'!T59))=UPPER(TRIM('Answer Key'!$B$21)),1,0))</f>
        <v/>
      </c>
      <c r="U59" s="22" t="str">
        <f aca="false">IF('Class Responses'!$B59="","",IF(UPPER(TRIM('Class Responses'!U59))=UPPER(TRIM('Answer Key'!$B$22)),1,0))</f>
        <v/>
      </c>
      <c r="V59" s="22" t="str">
        <f aca="false">IF('Class Responses'!$B59="","",IF(UPPER(TRIM('Class Responses'!V59))=UPPER(TRIM('Answer Key'!$B$23)),1,0))</f>
        <v/>
      </c>
      <c r="W59" s="22" t="str">
        <f aca="false">IF('Class Responses'!$B59="","",IF(UPPER(TRIM('Class Responses'!W59))=UPPER(TRIM('Answer Key'!$B$24)),1,0))</f>
        <v/>
      </c>
      <c r="X59" s="22" t="str">
        <f aca="false">IF('Class Responses'!$B59="","",IF(UPPER(TRIM('Class Responses'!X59))=UPPER(TRIM('Answer Key'!$B$25)),1,0))</f>
        <v/>
      </c>
      <c r="Y59" s="22" t="str">
        <f aca="false">IF('Class Responses'!$B59="","",IF(UPPER(TRIM('Class Responses'!Y59))=UPPER(TRIM('Answer Key'!$B$26)),1,0))</f>
        <v/>
      </c>
      <c r="Z59" s="22" t="str">
        <f aca="false">IF('Class Responses'!$B59="","",IF(UPPER(TRIM('Class Responses'!Z59))=UPPER(TRIM('Answer Key'!$B$27)),1,0))</f>
        <v/>
      </c>
      <c r="AA59" s="22" t="str">
        <f aca="false">IF('Class Responses'!$B59="","",IF(UPPER(TRIM('Class Responses'!AA59))=UPPER(TRIM('Answer Key'!$B$28)),1,0))</f>
        <v/>
      </c>
      <c r="AB59" s="22" t="str">
        <f aca="false">IF('Class Responses'!$B59="","",IF(UPPER(TRIM('Class Responses'!AB59))=UPPER(TRIM('Answer Key'!$B$29)),1,0))</f>
        <v/>
      </c>
      <c r="AC59" s="22" t="str">
        <f aca="false">IF('Class Responses'!$B59="","",IF(UPPER(TRIM('Class Responses'!AC59))=UPPER(TRIM('Answer Key'!$B$30)),1,0))</f>
        <v/>
      </c>
      <c r="AD59" s="22" t="str">
        <f aca="false">IF('Class Responses'!$B59="","",IF(UPPER(TRIM('Class Responses'!AD59))=UPPER(TRIM('Answer Key'!$B$31)),1,0))</f>
        <v/>
      </c>
      <c r="AE59" s="22" t="str">
        <f aca="false">IF('Class Responses'!$B59="","",IF(UPPER(TRIM('Class Responses'!AE59))=UPPER(TRIM('Answer Key'!$B$32)),1,0))</f>
        <v/>
      </c>
      <c r="AF59" s="22" t="str">
        <f aca="false">IF('Class Responses'!$B59="","",IF(UPPER(TRIM('Class Responses'!AF59))=UPPER(TRIM('Answer Key'!$B$33)),1,0))</f>
        <v/>
      </c>
      <c r="AG59" s="22" t="str">
        <f aca="false">IF('Class Responses'!$B59="","",IF('Class Responses'!AG59=1,1,0))</f>
        <v/>
      </c>
      <c r="AH59" s="22" t="str">
        <f aca="false">IF('Class Responses'!$B59="","",IF('Class Responses'!AH59=1,1,0))</f>
        <v/>
      </c>
      <c r="AI59" s="22" t="str">
        <f aca="false">IF('Class Responses'!$B59="","",IF('Class Responses'!AI59=1,1,0))</f>
        <v/>
      </c>
      <c r="AJ59" s="22" t="str">
        <f aca="false">IF('Class Responses'!$B59="","",IF('Class Responses'!AJ59=1,1,0))</f>
        <v/>
      </c>
      <c r="AK59" s="22" t="str">
        <f aca="false">IF('Class Responses'!$B59="","",IF('Class Responses'!AK59=1,1,0))</f>
        <v/>
      </c>
      <c r="AL59" s="22" t="str">
        <f aca="false">IF('Class Responses'!$B59="","",IF('Class Responses'!AL59=1,1,0))</f>
        <v/>
      </c>
      <c r="AM59" s="22" t="str">
        <f aca="false">IF('Class Responses'!$B59="","",IF('Class Responses'!AM59=1,1,0))</f>
        <v/>
      </c>
      <c r="AN59" s="22" t="str">
        <f aca="false">IF('Class Responses'!$B59="","",IF('Class Responses'!AN59=1,1,0))</f>
        <v/>
      </c>
      <c r="AO59" s="22" t="str">
        <f aca="false">IF('Class Responses'!$B59="","",IF('Class Responses'!AO59=1,1,0))</f>
        <v/>
      </c>
      <c r="AP59" s="22" t="str">
        <f aca="false">IF('Class Responses'!$B59="","",IF('Class Responses'!AP59=1,1,0))</f>
        <v/>
      </c>
    </row>
    <row r="60" customFormat="false" ht="15" hidden="false" customHeight="false" outlineLevel="0" collapsed="false">
      <c r="A60" s="32" t="n">
        <f aca="false">'Class Responses'!A60</f>
        <v>57</v>
      </c>
      <c r="B60" s="21" t="n">
        <f aca="false">'Class Responses'!B60</f>
        <v>0</v>
      </c>
      <c r="C60" s="22" t="str">
        <f aca="false">IF('Class Responses'!$B60="","",IF(UPPER(TRIM('Class Responses'!C60))=UPPER(TRIM('Answer Key'!$B$4)),1,0))</f>
        <v/>
      </c>
      <c r="D60" s="22" t="str">
        <f aca="false">IF('Class Responses'!$B60="","",IF(UPPER(TRIM('Class Responses'!D60))=UPPER(TRIM('Answer Key'!$B$5)),1,0))</f>
        <v/>
      </c>
      <c r="E60" s="22" t="str">
        <f aca="false">IF('Class Responses'!$B60="","",IF(UPPER(TRIM('Class Responses'!E60))=UPPER(TRIM('Answer Key'!$B$6)),1,0))</f>
        <v/>
      </c>
      <c r="F60" s="22" t="str">
        <f aca="false">IF('Class Responses'!$B60="","",IF(UPPER(TRIM('Class Responses'!F60))=UPPER(TRIM('Answer Key'!$B$7)),1,0))</f>
        <v/>
      </c>
      <c r="G60" s="22" t="str">
        <f aca="false">IF('Class Responses'!$B60="","",IF(UPPER(TRIM('Class Responses'!G60))=UPPER(TRIM('Answer Key'!$B$8)),1,0))</f>
        <v/>
      </c>
      <c r="H60" s="22" t="str">
        <f aca="false">IF('Class Responses'!$B60="","",IF(UPPER(TRIM('Class Responses'!H60))=UPPER(TRIM('Answer Key'!$B$9)),1,0))</f>
        <v/>
      </c>
      <c r="I60" s="22" t="str">
        <f aca="false">IF('Class Responses'!$B60="","",IF(UPPER(TRIM('Class Responses'!I60))=UPPER(TRIM('Answer Key'!$B$10)),1,0))</f>
        <v/>
      </c>
      <c r="J60" s="22" t="str">
        <f aca="false">IF('Class Responses'!$B60="","",IF(UPPER(TRIM('Class Responses'!J60))=UPPER(TRIM('Answer Key'!$B$11)),1,0))</f>
        <v/>
      </c>
      <c r="K60" s="22" t="str">
        <f aca="false">IF('Class Responses'!$B60="","",IF(UPPER(TRIM('Class Responses'!K60))=UPPER(TRIM('Answer Key'!$B$12)),1,0))</f>
        <v/>
      </c>
      <c r="L60" s="22" t="str">
        <f aca="false">IF('Class Responses'!$B60="","",IF(UPPER(TRIM('Class Responses'!L60))=UPPER(TRIM('Answer Key'!$B$13)),1,0))</f>
        <v/>
      </c>
      <c r="M60" s="22" t="str">
        <f aca="false">IF('Class Responses'!$B60="","",IF(UPPER(TRIM('Class Responses'!M60))=UPPER(TRIM('Answer Key'!$B$14)),1,0))</f>
        <v/>
      </c>
      <c r="N60" s="22" t="str">
        <f aca="false">IF('Class Responses'!$B60="","",IF(UPPER(TRIM('Class Responses'!N60))=UPPER(TRIM('Answer Key'!$B$15)),1,0))</f>
        <v/>
      </c>
      <c r="O60" s="22" t="str">
        <f aca="false">IF('Class Responses'!$B60="","",IF(UPPER(TRIM('Class Responses'!O60))=UPPER(TRIM('Answer Key'!$B$16)),1,0))</f>
        <v/>
      </c>
      <c r="P60" s="22" t="str">
        <f aca="false">IF('Class Responses'!$B60="","",IF(UPPER(TRIM('Class Responses'!P60))=UPPER(TRIM('Answer Key'!$B$17)),1,0))</f>
        <v/>
      </c>
      <c r="Q60" s="22" t="str">
        <f aca="false">IF('Class Responses'!$B60="","",IF(UPPER(TRIM('Class Responses'!Q60))=UPPER(TRIM('Answer Key'!$B$18)),1,0))</f>
        <v/>
      </c>
      <c r="R60" s="22" t="str">
        <f aca="false">IF('Class Responses'!$B60="","",IF(UPPER(TRIM('Class Responses'!R60))=UPPER(TRIM('Answer Key'!$B$19)),1,0))</f>
        <v/>
      </c>
      <c r="S60" s="22" t="str">
        <f aca="false">IF('Class Responses'!$B60="","",IF(UPPER(TRIM('Class Responses'!S60))=UPPER(TRIM('Answer Key'!$B$20)),1,0))</f>
        <v/>
      </c>
      <c r="T60" s="22" t="str">
        <f aca="false">IF('Class Responses'!$B60="","",IF(UPPER(TRIM('Class Responses'!T60))=UPPER(TRIM('Answer Key'!$B$21)),1,0))</f>
        <v/>
      </c>
      <c r="U60" s="22" t="str">
        <f aca="false">IF('Class Responses'!$B60="","",IF(UPPER(TRIM('Class Responses'!U60))=UPPER(TRIM('Answer Key'!$B$22)),1,0))</f>
        <v/>
      </c>
      <c r="V60" s="22" t="str">
        <f aca="false">IF('Class Responses'!$B60="","",IF(UPPER(TRIM('Class Responses'!V60))=UPPER(TRIM('Answer Key'!$B$23)),1,0))</f>
        <v/>
      </c>
      <c r="W60" s="22" t="str">
        <f aca="false">IF('Class Responses'!$B60="","",IF(UPPER(TRIM('Class Responses'!W60))=UPPER(TRIM('Answer Key'!$B$24)),1,0))</f>
        <v/>
      </c>
      <c r="X60" s="22" t="str">
        <f aca="false">IF('Class Responses'!$B60="","",IF(UPPER(TRIM('Class Responses'!X60))=UPPER(TRIM('Answer Key'!$B$25)),1,0))</f>
        <v/>
      </c>
      <c r="Y60" s="22" t="str">
        <f aca="false">IF('Class Responses'!$B60="","",IF(UPPER(TRIM('Class Responses'!Y60))=UPPER(TRIM('Answer Key'!$B$26)),1,0))</f>
        <v/>
      </c>
      <c r="Z60" s="22" t="str">
        <f aca="false">IF('Class Responses'!$B60="","",IF(UPPER(TRIM('Class Responses'!Z60))=UPPER(TRIM('Answer Key'!$B$27)),1,0))</f>
        <v/>
      </c>
      <c r="AA60" s="22" t="str">
        <f aca="false">IF('Class Responses'!$B60="","",IF(UPPER(TRIM('Class Responses'!AA60))=UPPER(TRIM('Answer Key'!$B$28)),1,0))</f>
        <v/>
      </c>
      <c r="AB60" s="22" t="str">
        <f aca="false">IF('Class Responses'!$B60="","",IF(UPPER(TRIM('Class Responses'!AB60))=UPPER(TRIM('Answer Key'!$B$29)),1,0))</f>
        <v/>
      </c>
      <c r="AC60" s="22" t="str">
        <f aca="false">IF('Class Responses'!$B60="","",IF(UPPER(TRIM('Class Responses'!AC60))=UPPER(TRIM('Answer Key'!$B$30)),1,0))</f>
        <v/>
      </c>
      <c r="AD60" s="22" t="str">
        <f aca="false">IF('Class Responses'!$B60="","",IF(UPPER(TRIM('Class Responses'!AD60))=UPPER(TRIM('Answer Key'!$B$31)),1,0))</f>
        <v/>
      </c>
      <c r="AE60" s="22" t="str">
        <f aca="false">IF('Class Responses'!$B60="","",IF(UPPER(TRIM('Class Responses'!AE60))=UPPER(TRIM('Answer Key'!$B$32)),1,0))</f>
        <v/>
      </c>
      <c r="AF60" s="22" t="str">
        <f aca="false">IF('Class Responses'!$B60="","",IF(UPPER(TRIM('Class Responses'!AF60))=UPPER(TRIM('Answer Key'!$B$33)),1,0))</f>
        <v/>
      </c>
      <c r="AG60" s="22" t="str">
        <f aca="false">IF('Class Responses'!$B60="","",IF('Class Responses'!AG60=1,1,0))</f>
        <v/>
      </c>
      <c r="AH60" s="22" t="str">
        <f aca="false">IF('Class Responses'!$B60="","",IF('Class Responses'!AH60=1,1,0))</f>
        <v/>
      </c>
      <c r="AI60" s="22" t="str">
        <f aca="false">IF('Class Responses'!$B60="","",IF('Class Responses'!AI60=1,1,0))</f>
        <v/>
      </c>
      <c r="AJ60" s="22" t="str">
        <f aca="false">IF('Class Responses'!$B60="","",IF('Class Responses'!AJ60=1,1,0))</f>
        <v/>
      </c>
      <c r="AK60" s="22" t="str">
        <f aca="false">IF('Class Responses'!$B60="","",IF('Class Responses'!AK60=1,1,0))</f>
        <v/>
      </c>
      <c r="AL60" s="22" t="str">
        <f aca="false">IF('Class Responses'!$B60="","",IF('Class Responses'!AL60=1,1,0))</f>
        <v/>
      </c>
      <c r="AM60" s="22" t="str">
        <f aca="false">IF('Class Responses'!$B60="","",IF('Class Responses'!AM60=1,1,0))</f>
        <v/>
      </c>
      <c r="AN60" s="22" t="str">
        <f aca="false">IF('Class Responses'!$B60="","",IF('Class Responses'!AN60=1,1,0))</f>
        <v/>
      </c>
      <c r="AO60" s="22" t="str">
        <f aca="false">IF('Class Responses'!$B60="","",IF('Class Responses'!AO60=1,1,0))</f>
        <v/>
      </c>
      <c r="AP60" s="22" t="str">
        <f aca="false">IF('Class Responses'!$B60="","",IF('Class Responses'!AP60=1,1,0))</f>
        <v/>
      </c>
    </row>
    <row r="61" customFormat="false" ht="15" hidden="false" customHeight="false" outlineLevel="0" collapsed="false">
      <c r="A61" s="32" t="n">
        <f aca="false">'Class Responses'!A61</f>
        <v>58</v>
      </c>
      <c r="B61" s="21" t="n">
        <f aca="false">'Class Responses'!B61</f>
        <v>0</v>
      </c>
      <c r="C61" s="22" t="str">
        <f aca="false">IF('Class Responses'!$B61="","",IF(UPPER(TRIM('Class Responses'!C61))=UPPER(TRIM('Answer Key'!$B$4)),1,0))</f>
        <v/>
      </c>
      <c r="D61" s="22" t="str">
        <f aca="false">IF('Class Responses'!$B61="","",IF(UPPER(TRIM('Class Responses'!D61))=UPPER(TRIM('Answer Key'!$B$5)),1,0))</f>
        <v/>
      </c>
      <c r="E61" s="22" t="str">
        <f aca="false">IF('Class Responses'!$B61="","",IF(UPPER(TRIM('Class Responses'!E61))=UPPER(TRIM('Answer Key'!$B$6)),1,0))</f>
        <v/>
      </c>
      <c r="F61" s="22" t="str">
        <f aca="false">IF('Class Responses'!$B61="","",IF(UPPER(TRIM('Class Responses'!F61))=UPPER(TRIM('Answer Key'!$B$7)),1,0))</f>
        <v/>
      </c>
      <c r="G61" s="22" t="str">
        <f aca="false">IF('Class Responses'!$B61="","",IF(UPPER(TRIM('Class Responses'!G61))=UPPER(TRIM('Answer Key'!$B$8)),1,0))</f>
        <v/>
      </c>
      <c r="H61" s="22" t="str">
        <f aca="false">IF('Class Responses'!$B61="","",IF(UPPER(TRIM('Class Responses'!H61))=UPPER(TRIM('Answer Key'!$B$9)),1,0))</f>
        <v/>
      </c>
      <c r="I61" s="22" t="str">
        <f aca="false">IF('Class Responses'!$B61="","",IF(UPPER(TRIM('Class Responses'!I61))=UPPER(TRIM('Answer Key'!$B$10)),1,0))</f>
        <v/>
      </c>
      <c r="J61" s="22" t="str">
        <f aca="false">IF('Class Responses'!$B61="","",IF(UPPER(TRIM('Class Responses'!J61))=UPPER(TRIM('Answer Key'!$B$11)),1,0))</f>
        <v/>
      </c>
      <c r="K61" s="22" t="str">
        <f aca="false">IF('Class Responses'!$B61="","",IF(UPPER(TRIM('Class Responses'!K61))=UPPER(TRIM('Answer Key'!$B$12)),1,0))</f>
        <v/>
      </c>
      <c r="L61" s="22" t="str">
        <f aca="false">IF('Class Responses'!$B61="","",IF(UPPER(TRIM('Class Responses'!L61))=UPPER(TRIM('Answer Key'!$B$13)),1,0))</f>
        <v/>
      </c>
      <c r="M61" s="22" t="str">
        <f aca="false">IF('Class Responses'!$B61="","",IF(UPPER(TRIM('Class Responses'!M61))=UPPER(TRIM('Answer Key'!$B$14)),1,0))</f>
        <v/>
      </c>
      <c r="N61" s="22" t="str">
        <f aca="false">IF('Class Responses'!$B61="","",IF(UPPER(TRIM('Class Responses'!N61))=UPPER(TRIM('Answer Key'!$B$15)),1,0))</f>
        <v/>
      </c>
      <c r="O61" s="22" t="str">
        <f aca="false">IF('Class Responses'!$B61="","",IF(UPPER(TRIM('Class Responses'!O61))=UPPER(TRIM('Answer Key'!$B$16)),1,0))</f>
        <v/>
      </c>
      <c r="P61" s="22" t="str">
        <f aca="false">IF('Class Responses'!$B61="","",IF(UPPER(TRIM('Class Responses'!P61))=UPPER(TRIM('Answer Key'!$B$17)),1,0))</f>
        <v/>
      </c>
      <c r="Q61" s="22" t="str">
        <f aca="false">IF('Class Responses'!$B61="","",IF(UPPER(TRIM('Class Responses'!Q61))=UPPER(TRIM('Answer Key'!$B$18)),1,0))</f>
        <v/>
      </c>
      <c r="R61" s="22" t="str">
        <f aca="false">IF('Class Responses'!$B61="","",IF(UPPER(TRIM('Class Responses'!R61))=UPPER(TRIM('Answer Key'!$B$19)),1,0))</f>
        <v/>
      </c>
      <c r="S61" s="22" t="str">
        <f aca="false">IF('Class Responses'!$B61="","",IF(UPPER(TRIM('Class Responses'!S61))=UPPER(TRIM('Answer Key'!$B$20)),1,0))</f>
        <v/>
      </c>
      <c r="T61" s="22" t="str">
        <f aca="false">IF('Class Responses'!$B61="","",IF(UPPER(TRIM('Class Responses'!T61))=UPPER(TRIM('Answer Key'!$B$21)),1,0))</f>
        <v/>
      </c>
      <c r="U61" s="22" t="str">
        <f aca="false">IF('Class Responses'!$B61="","",IF(UPPER(TRIM('Class Responses'!U61))=UPPER(TRIM('Answer Key'!$B$22)),1,0))</f>
        <v/>
      </c>
      <c r="V61" s="22" t="str">
        <f aca="false">IF('Class Responses'!$B61="","",IF(UPPER(TRIM('Class Responses'!V61))=UPPER(TRIM('Answer Key'!$B$23)),1,0))</f>
        <v/>
      </c>
      <c r="W61" s="22" t="str">
        <f aca="false">IF('Class Responses'!$B61="","",IF(UPPER(TRIM('Class Responses'!W61))=UPPER(TRIM('Answer Key'!$B$24)),1,0))</f>
        <v/>
      </c>
      <c r="X61" s="22" t="str">
        <f aca="false">IF('Class Responses'!$B61="","",IF(UPPER(TRIM('Class Responses'!X61))=UPPER(TRIM('Answer Key'!$B$25)),1,0))</f>
        <v/>
      </c>
      <c r="Y61" s="22" t="str">
        <f aca="false">IF('Class Responses'!$B61="","",IF(UPPER(TRIM('Class Responses'!Y61))=UPPER(TRIM('Answer Key'!$B$26)),1,0))</f>
        <v/>
      </c>
      <c r="Z61" s="22" t="str">
        <f aca="false">IF('Class Responses'!$B61="","",IF(UPPER(TRIM('Class Responses'!Z61))=UPPER(TRIM('Answer Key'!$B$27)),1,0))</f>
        <v/>
      </c>
      <c r="AA61" s="22" t="str">
        <f aca="false">IF('Class Responses'!$B61="","",IF(UPPER(TRIM('Class Responses'!AA61))=UPPER(TRIM('Answer Key'!$B$28)),1,0))</f>
        <v/>
      </c>
      <c r="AB61" s="22" t="str">
        <f aca="false">IF('Class Responses'!$B61="","",IF(UPPER(TRIM('Class Responses'!AB61))=UPPER(TRIM('Answer Key'!$B$29)),1,0))</f>
        <v/>
      </c>
      <c r="AC61" s="22" t="str">
        <f aca="false">IF('Class Responses'!$B61="","",IF(UPPER(TRIM('Class Responses'!AC61))=UPPER(TRIM('Answer Key'!$B$30)),1,0))</f>
        <v/>
      </c>
      <c r="AD61" s="22" t="str">
        <f aca="false">IF('Class Responses'!$B61="","",IF(UPPER(TRIM('Class Responses'!AD61))=UPPER(TRIM('Answer Key'!$B$31)),1,0))</f>
        <v/>
      </c>
      <c r="AE61" s="22" t="str">
        <f aca="false">IF('Class Responses'!$B61="","",IF(UPPER(TRIM('Class Responses'!AE61))=UPPER(TRIM('Answer Key'!$B$32)),1,0))</f>
        <v/>
      </c>
      <c r="AF61" s="22" t="str">
        <f aca="false">IF('Class Responses'!$B61="","",IF(UPPER(TRIM('Class Responses'!AF61))=UPPER(TRIM('Answer Key'!$B$33)),1,0))</f>
        <v/>
      </c>
      <c r="AG61" s="22" t="str">
        <f aca="false">IF('Class Responses'!$B61="","",IF('Class Responses'!AG61=1,1,0))</f>
        <v/>
      </c>
      <c r="AH61" s="22" t="str">
        <f aca="false">IF('Class Responses'!$B61="","",IF('Class Responses'!AH61=1,1,0))</f>
        <v/>
      </c>
      <c r="AI61" s="22" t="str">
        <f aca="false">IF('Class Responses'!$B61="","",IF('Class Responses'!AI61=1,1,0))</f>
        <v/>
      </c>
      <c r="AJ61" s="22" t="str">
        <f aca="false">IF('Class Responses'!$B61="","",IF('Class Responses'!AJ61=1,1,0))</f>
        <v/>
      </c>
      <c r="AK61" s="22" t="str">
        <f aca="false">IF('Class Responses'!$B61="","",IF('Class Responses'!AK61=1,1,0))</f>
        <v/>
      </c>
      <c r="AL61" s="22" t="str">
        <f aca="false">IF('Class Responses'!$B61="","",IF('Class Responses'!AL61=1,1,0))</f>
        <v/>
      </c>
      <c r="AM61" s="22" t="str">
        <f aca="false">IF('Class Responses'!$B61="","",IF('Class Responses'!AM61=1,1,0))</f>
        <v/>
      </c>
      <c r="AN61" s="22" t="str">
        <f aca="false">IF('Class Responses'!$B61="","",IF('Class Responses'!AN61=1,1,0))</f>
        <v/>
      </c>
      <c r="AO61" s="22" t="str">
        <f aca="false">IF('Class Responses'!$B61="","",IF('Class Responses'!AO61=1,1,0))</f>
        <v/>
      </c>
      <c r="AP61" s="22" t="str">
        <f aca="false">IF('Class Responses'!$B61="","",IF('Class Responses'!AP61=1,1,0))</f>
        <v/>
      </c>
    </row>
    <row r="62" customFormat="false" ht="15" hidden="false" customHeight="false" outlineLevel="0" collapsed="false">
      <c r="A62" s="32" t="n">
        <f aca="false">'Class Responses'!A62</f>
        <v>59</v>
      </c>
      <c r="B62" s="21" t="n">
        <f aca="false">'Class Responses'!B62</f>
        <v>0</v>
      </c>
      <c r="C62" s="22" t="str">
        <f aca="false">IF('Class Responses'!$B62="","",IF(UPPER(TRIM('Class Responses'!C62))=UPPER(TRIM('Answer Key'!$B$4)),1,0))</f>
        <v/>
      </c>
      <c r="D62" s="22" t="str">
        <f aca="false">IF('Class Responses'!$B62="","",IF(UPPER(TRIM('Class Responses'!D62))=UPPER(TRIM('Answer Key'!$B$5)),1,0))</f>
        <v/>
      </c>
      <c r="E62" s="22" t="str">
        <f aca="false">IF('Class Responses'!$B62="","",IF(UPPER(TRIM('Class Responses'!E62))=UPPER(TRIM('Answer Key'!$B$6)),1,0))</f>
        <v/>
      </c>
      <c r="F62" s="22" t="str">
        <f aca="false">IF('Class Responses'!$B62="","",IF(UPPER(TRIM('Class Responses'!F62))=UPPER(TRIM('Answer Key'!$B$7)),1,0))</f>
        <v/>
      </c>
      <c r="G62" s="22" t="str">
        <f aca="false">IF('Class Responses'!$B62="","",IF(UPPER(TRIM('Class Responses'!G62))=UPPER(TRIM('Answer Key'!$B$8)),1,0))</f>
        <v/>
      </c>
      <c r="H62" s="22" t="str">
        <f aca="false">IF('Class Responses'!$B62="","",IF(UPPER(TRIM('Class Responses'!H62))=UPPER(TRIM('Answer Key'!$B$9)),1,0))</f>
        <v/>
      </c>
      <c r="I62" s="22" t="str">
        <f aca="false">IF('Class Responses'!$B62="","",IF(UPPER(TRIM('Class Responses'!I62))=UPPER(TRIM('Answer Key'!$B$10)),1,0))</f>
        <v/>
      </c>
      <c r="J62" s="22" t="str">
        <f aca="false">IF('Class Responses'!$B62="","",IF(UPPER(TRIM('Class Responses'!J62))=UPPER(TRIM('Answer Key'!$B$11)),1,0))</f>
        <v/>
      </c>
      <c r="K62" s="22" t="str">
        <f aca="false">IF('Class Responses'!$B62="","",IF(UPPER(TRIM('Class Responses'!K62))=UPPER(TRIM('Answer Key'!$B$12)),1,0))</f>
        <v/>
      </c>
      <c r="L62" s="22" t="str">
        <f aca="false">IF('Class Responses'!$B62="","",IF(UPPER(TRIM('Class Responses'!L62))=UPPER(TRIM('Answer Key'!$B$13)),1,0))</f>
        <v/>
      </c>
      <c r="M62" s="22" t="str">
        <f aca="false">IF('Class Responses'!$B62="","",IF(UPPER(TRIM('Class Responses'!M62))=UPPER(TRIM('Answer Key'!$B$14)),1,0))</f>
        <v/>
      </c>
      <c r="N62" s="22" t="str">
        <f aca="false">IF('Class Responses'!$B62="","",IF(UPPER(TRIM('Class Responses'!N62))=UPPER(TRIM('Answer Key'!$B$15)),1,0))</f>
        <v/>
      </c>
      <c r="O62" s="22" t="str">
        <f aca="false">IF('Class Responses'!$B62="","",IF(UPPER(TRIM('Class Responses'!O62))=UPPER(TRIM('Answer Key'!$B$16)),1,0))</f>
        <v/>
      </c>
      <c r="P62" s="22" t="str">
        <f aca="false">IF('Class Responses'!$B62="","",IF(UPPER(TRIM('Class Responses'!P62))=UPPER(TRIM('Answer Key'!$B$17)),1,0))</f>
        <v/>
      </c>
      <c r="Q62" s="22" t="str">
        <f aca="false">IF('Class Responses'!$B62="","",IF(UPPER(TRIM('Class Responses'!Q62))=UPPER(TRIM('Answer Key'!$B$18)),1,0))</f>
        <v/>
      </c>
      <c r="R62" s="22" t="str">
        <f aca="false">IF('Class Responses'!$B62="","",IF(UPPER(TRIM('Class Responses'!R62))=UPPER(TRIM('Answer Key'!$B$19)),1,0))</f>
        <v/>
      </c>
      <c r="S62" s="22" t="str">
        <f aca="false">IF('Class Responses'!$B62="","",IF(UPPER(TRIM('Class Responses'!S62))=UPPER(TRIM('Answer Key'!$B$20)),1,0))</f>
        <v/>
      </c>
      <c r="T62" s="22" t="str">
        <f aca="false">IF('Class Responses'!$B62="","",IF(UPPER(TRIM('Class Responses'!T62))=UPPER(TRIM('Answer Key'!$B$21)),1,0))</f>
        <v/>
      </c>
      <c r="U62" s="22" t="str">
        <f aca="false">IF('Class Responses'!$B62="","",IF(UPPER(TRIM('Class Responses'!U62))=UPPER(TRIM('Answer Key'!$B$22)),1,0))</f>
        <v/>
      </c>
      <c r="V62" s="22" t="str">
        <f aca="false">IF('Class Responses'!$B62="","",IF(UPPER(TRIM('Class Responses'!V62))=UPPER(TRIM('Answer Key'!$B$23)),1,0))</f>
        <v/>
      </c>
      <c r="W62" s="22" t="str">
        <f aca="false">IF('Class Responses'!$B62="","",IF(UPPER(TRIM('Class Responses'!W62))=UPPER(TRIM('Answer Key'!$B$24)),1,0))</f>
        <v/>
      </c>
      <c r="X62" s="22" t="str">
        <f aca="false">IF('Class Responses'!$B62="","",IF(UPPER(TRIM('Class Responses'!X62))=UPPER(TRIM('Answer Key'!$B$25)),1,0))</f>
        <v/>
      </c>
      <c r="Y62" s="22" t="str">
        <f aca="false">IF('Class Responses'!$B62="","",IF(UPPER(TRIM('Class Responses'!Y62))=UPPER(TRIM('Answer Key'!$B$26)),1,0))</f>
        <v/>
      </c>
      <c r="Z62" s="22" t="str">
        <f aca="false">IF('Class Responses'!$B62="","",IF(UPPER(TRIM('Class Responses'!Z62))=UPPER(TRIM('Answer Key'!$B$27)),1,0))</f>
        <v/>
      </c>
      <c r="AA62" s="22" t="str">
        <f aca="false">IF('Class Responses'!$B62="","",IF(UPPER(TRIM('Class Responses'!AA62))=UPPER(TRIM('Answer Key'!$B$28)),1,0))</f>
        <v/>
      </c>
      <c r="AB62" s="22" t="str">
        <f aca="false">IF('Class Responses'!$B62="","",IF(UPPER(TRIM('Class Responses'!AB62))=UPPER(TRIM('Answer Key'!$B$29)),1,0))</f>
        <v/>
      </c>
      <c r="AC62" s="22" t="str">
        <f aca="false">IF('Class Responses'!$B62="","",IF(UPPER(TRIM('Class Responses'!AC62))=UPPER(TRIM('Answer Key'!$B$30)),1,0))</f>
        <v/>
      </c>
      <c r="AD62" s="22" t="str">
        <f aca="false">IF('Class Responses'!$B62="","",IF(UPPER(TRIM('Class Responses'!AD62))=UPPER(TRIM('Answer Key'!$B$31)),1,0))</f>
        <v/>
      </c>
      <c r="AE62" s="22" t="str">
        <f aca="false">IF('Class Responses'!$B62="","",IF(UPPER(TRIM('Class Responses'!AE62))=UPPER(TRIM('Answer Key'!$B$32)),1,0))</f>
        <v/>
      </c>
      <c r="AF62" s="22" t="str">
        <f aca="false">IF('Class Responses'!$B62="","",IF(UPPER(TRIM('Class Responses'!AF62))=UPPER(TRIM('Answer Key'!$B$33)),1,0))</f>
        <v/>
      </c>
      <c r="AG62" s="22" t="str">
        <f aca="false">IF('Class Responses'!$B62="","",IF('Class Responses'!AG62=1,1,0))</f>
        <v/>
      </c>
      <c r="AH62" s="22" t="str">
        <f aca="false">IF('Class Responses'!$B62="","",IF('Class Responses'!AH62=1,1,0))</f>
        <v/>
      </c>
      <c r="AI62" s="22" t="str">
        <f aca="false">IF('Class Responses'!$B62="","",IF('Class Responses'!AI62=1,1,0))</f>
        <v/>
      </c>
      <c r="AJ62" s="22" t="str">
        <f aca="false">IF('Class Responses'!$B62="","",IF('Class Responses'!AJ62=1,1,0))</f>
        <v/>
      </c>
      <c r="AK62" s="22" t="str">
        <f aca="false">IF('Class Responses'!$B62="","",IF('Class Responses'!AK62=1,1,0))</f>
        <v/>
      </c>
      <c r="AL62" s="22" t="str">
        <f aca="false">IF('Class Responses'!$B62="","",IF('Class Responses'!AL62=1,1,0))</f>
        <v/>
      </c>
      <c r="AM62" s="22" t="str">
        <f aca="false">IF('Class Responses'!$B62="","",IF('Class Responses'!AM62=1,1,0))</f>
        <v/>
      </c>
      <c r="AN62" s="22" t="str">
        <f aca="false">IF('Class Responses'!$B62="","",IF('Class Responses'!AN62=1,1,0))</f>
        <v/>
      </c>
      <c r="AO62" s="22" t="str">
        <f aca="false">IF('Class Responses'!$B62="","",IF('Class Responses'!AO62=1,1,0))</f>
        <v/>
      </c>
      <c r="AP62" s="22" t="str">
        <f aca="false">IF('Class Responses'!$B62="","",IF('Class Responses'!AP62=1,1,0))</f>
        <v/>
      </c>
    </row>
    <row r="63" customFormat="false" ht="15" hidden="false" customHeight="false" outlineLevel="0" collapsed="false">
      <c r="A63" s="32" t="n">
        <f aca="false">'Class Responses'!A63</f>
        <v>60</v>
      </c>
      <c r="B63" s="21" t="n">
        <f aca="false">'Class Responses'!B63</f>
        <v>0</v>
      </c>
      <c r="C63" s="22" t="str">
        <f aca="false">IF('Class Responses'!$B63="","",IF(UPPER(TRIM('Class Responses'!C63))=UPPER(TRIM('Answer Key'!$B$4)),1,0))</f>
        <v/>
      </c>
      <c r="D63" s="22" t="str">
        <f aca="false">IF('Class Responses'!$B63="","",IF(UPPER(TRIM('Class Responses'!D63))=UPPER(TRIM('Answer Key'!$B$5)),1,0))</f>
        <v/>
      </c>
      <c r="E63" s="22" t="str">
        <f aca="false">IF('Class Responses'!$B63="","",IF(UPPER(TRIM('Class Responses'!E63))=UPPER(TRIM('Answer Key'!$B$6)),1,0))</f>
        <v/>
      </c>
      <c r="F63" s="22" t="str">
        <f aca="false">IF('Class Responses'!$B63="","",IF(UPPER(TRIM('Class Responses'!F63))=UPPER(TRIM('Answer Key'!$B$7)),1,0))</f>
        <v/>
      </c>
      <c r="G63" s="22" t="str">
        <f aca="false">IF('Class Responses'!$B63="","",IF(UPPER(TRIM('Class Responses'!G63))=UPPER(TRIM('Answer Key'!$B$8)),1,0))</f>
        <v/>
      </c>
      <c r="H63" s="22" t="str">
        <f aca="false">IF('Class Responses'!$B63="","",IF(UPPER(TRIM('Class Responses'!H63))=UPPER(TRIM('Answer Key'!$B$9)),1,0))</f>
        <v/>
      </c>
      <c r="I63" s="22" t="str">
        <f aca="false">IF('Class Responses'!$B63="","",IF(UPPER(TRIM('Class Responses'!I63))=UPPER(TRIM('Answer Key'!$B$10)),1,0))</f>
        <v/>
      </c>
      <c r="J63" s="22" t="str">
        <f aca="false">IF('Class Responses'!$B63="","",IF(UPPER(TRIM('Class Responses'!J63))=UPPER(TRIM('Answer Key'!$B$11)),1,0))</f>
        <v/>
      </c>
      <c r="K63" s="22" t="str">
        <f aca="false">IF('Class Responses'!$B63="","",IF(UPPER(TRIM('Class Responses'!K63))=UPPER(TRIM('Answer Key'!$B$12)),1,0))</f>
        <v/>
      </c>
      <c r="L63" s="22" t="str">
        <f aca="false">IF('Class Responses'!$B63="","",IF(UPPER(TRIM('Class Responses'!L63))=UPPER(TRIM('Answer Key'!$B$13)),1,0))</f>
        <v/>
      </c>
      <c r="M63" s="22" t="str">
        <f aca="false">IF('Class Responses'!$B63="","",IF(UPPER(TRIM('Class Responses'!M63))=UPPER(TRIM('Answer Key'!$B$14)),1,0))</f>
        <v/>
      </c>
      <c r="N63" s="22" t="str">
        <f aca="false">IF('Class Responses'!$B63="","",IF(UPPER(TRIM('Class Responses'!N63))=UPPER(TRIM('Answer Key'!$B$15)),1,0))</f>
        <v/>
      </c>
      <c r="O63" s="22" t="str">
        <f aca="false">IF('Class Responses'!$B63="","",IF(UPPER(TRIM('Class Responses'!O63))=UPPER(TRIM('Answer Key'!$B$16)),1,0))</f>
        <v/>
      </c>
      <c r="P63" s="22" t="str">
        <f aca="false">IF('Class Responses'!$B63="","",IF(UPPER(TRIM('Class Responses'!P63))=UPPER(TRIM('Answer Key'!$B$17)),1,0))</f>
        <v/>
      </c>
      <c r="Q63" s="22" t="str">
        <f aca="false">IF('Class Responses'!$B63="","",IF(UPPER(TRIM('Class Responses'!Q63))=UPPER(TRIM('Answer Key'!$B$18)),1,0))</f>
        <v/>
      </c>
      <c r="R63" s="22" t="str">
        <f aca="false">IF('Class Responses'!$B63="","",IF(UPPER(TRIM('Class Responses'!R63))=UPPER(TRIM('Answer Key'!$B$19)),1,0))</f>
        <v/>
      </c>
      <c r="S63" s="22" t="str">
        <f aca="false">IF('Class Responses'!$B63="","",IF(UPPER(TRIM('Class Responses'!S63))=UPPER(TRIM('Answer Key'!$B$20)),1,0))</f>
        <v/>
      </c>
      <c r="T63" s="22" t="str">
        <f aca="false">IF('Class Responses'!$B63="","",IF(UPPER(TRIM('Class Responses'!T63))=UPPER(TRIM('Answer Key'!$B$21)),1,0))</f>
        <v/>
      </c>
      <c r="U63" s="22" t="str">
        <f aca="false">IF('Class Responses'!$B63="","",IF(UPPER(TRIM('Class Responses'!U63))=UPPER(TRIM('Answer Key'!$B$22)),1,0))</f>
        <v/>
      </c>
      <c r="V63" s="22" t="str">
        <f aca="false">IF('Class Responses'!$B63="","",IF(UPPER(TRIM('Class Responses'!V63))=UPPER(TRIM('Answer Key'!$B$23)),1,0))</f>
        <v/>
      </c>
      <c r="W63" s="22" t="str">
        <f aca="false">IF('Class Responses'!$B63="","",IF(UPPER(TRIM('Class Responses'!W63))=UPPER(TRIM('Answer Key'!$B$24)),1,0))</f>
        <v/>
      </c>
      <c r="X63" s="22" t="str">
        <f aca="false">IF('Class Responses'!$B63="","",IF(UPPER(TRIM('Class Responses'!X63))=UPPER(TRIM('Answer Key'!$B$25)),1,0))</f>
        <v/>
      </c>
      <c r="Y63" s="22" t="str">
        <f aca="false">IF('Class Responses'!$B63="","",IF(UPPER(TRIM('Class Responses'!Y63))=UPPER(TRIM('Answer Key'!$B$26)),1,0))</f>
        <v/>
      </c>
      <c r="Z63" s="22" t="str">
        <f aca="false">IF('Class Responses'!$B63="","",IF(UPPER(TRIM('Class Responses'!Z63))=UPPER(TRIM('Answer Key'!$B$27)),1,0))</f>
        <v/>
      </c>
      <c r="AA63" s="22" t="str">
        <f aca="false">IF('Class Responses'!$B63="","",IF(UPPER(TRIM('Class Responses'!AA63))=UPPER(TRIM('Answer Key'!$B$28)),1,0))</f>
        <v/>
      </c>
      <c r="AB63" s="22" t="str">
        <f aca="false">IF('Class Responses'!$B63="","",IF(UPPER(TRIM('Class Responses'!AB63))=UPPER(TRIM('Answer Key'!$B$29)),1,0))</f>
        <v/>
      </c>
      <c r="AC63" s="22" t="str">
        <f aca="false">IF('Class Responses'!$B63="","",IF(UPPER(TRIM('Class Responses'!AC63))=UPPER(TRIM('Answer Key'!$B$30)),1,0))</f>
        <v/>
      </c>
      <c r="AD63" s="22" t="str">
        <f aca="false">IF('Class Responses'!$B63="","",IF(UPPER(TRIM('Class Responses'!AD63))=UPPER(TRIM('Answer Key'!$B$31)),1,0))</f>
        <v/>
      </c>
      <c r="AE63" s="22" t="str">
        <f aca="false">IF('Class Responses'!$B63="","",IF(UPPER(TRIM('Class Responses'!AE63))=UPPER(TRIM('Answer Key'!$B$32)),1,0))</f>
        <v/>
      </c>
      <c r="AF63" s="22" t="str">
        <f aca="false">IF('Class Responses'!$B63="","",IF(UPPER(TRIM('Class Responses'!AF63))=UPPER(TRIM('Answer Key'!$B$33)),1,0))</f>
        <v/>
      </c>
      <c r="AG63" s="22" t="str">
        <f aca="false">IF('Class Responses'!$B63="","",IF('Class Responses'!AG63=1,1,0))</f>
        <v/>
      </c>
      <c r="AH63" s="22" t="str">
        <f aca="false">IF('Class Responses'!$B63="","",IF('Class Responses'!AH63=1,1,0))</f>
        <v/>
      </c>
      <c r="AI63" s="22" t="str">
        <f aca="false">IF('Class Responses'!$B63="","",IF('Class Responses'!AI63=1,1,0))</f>
        <v/>
      </c>
      <c r="AJ63" s="22" t="str">
        <f aca="false">IF('Class Responses'!$B63="","",IF('Class Responses'!AJ63=1,1,0))</f>
        <v/>
      </c>
      <c r="AK63" s="22" t="str">
        <f aca="false">IF('Class Responses'!$B63="","",IF('Class Responses'!AK63=1,1,0))</f>
        <v/>
      </c>
      <c r="AL63" s="22" t="str">
        <f aca="false">IF('Class Responses'!$B63="","",IF('Class Responses'!AL63=1,1,0))</f>
        <v/>
      </c>
      <c r="AM63" s="22" t="str">
        <f aca="false">IF('Class Responses'!$B63="","",IF('Class Responses'!AM63=1,1,0))</f>
        <v/>
      </c>
      <c r="AN63" s="22" t="str">
        <f aca="false">IF('Class Responses'!$B63="","",IF('Class Responses'!AN63=1,1,0))</f>
        <v/>
      </c>
      <c r="AO63" s="22" t="str">
        <f aca="false">IF('Class Responses'!$B63="","",IF('Class Responses'!AO63=1,1,0))</f>
        <v/>
      </c>
      <c r="AP63" s="22" t="str">
        <f aca="false">IF('Class Responses'!$B63="","",IF('Class Responses'!AP63=1,1,0))</f>
        <v/>
      </c>
    </row>
  </sheetData>
  <mergeCells count="2">
    <mergeCell ref="A1:J1"/>
    <mergeCell ref="A2:J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6"/>
    <col collapsed="false" customWidth="true" hidden="false" outlineLevel="0" max="3" min="3" style="0" width="8"/>
    <col collapsed="false" customWidth="true" hidden="false" outlineLevel="0" max="4" min="4" style="0" width="15"/>
    <col collapsed="false" customWidth="true" hidden="false" outlineLevel="0" max="5" min="5" style="0" width="11"/>
    <col collapsed="false" customWidth="true" hidden="false" outlineLevel="0" max="6" min="6" style="0" width="9"/>
    <col collapsed="false" customWidth="true" hidden="false" outlineLevel="0" max="7" min="7" style="0" width="13"/>
    <col collapsed="false" customWidth="true" hidden="false" outlineLevel="0" max="8" min="8" style="0" width="19"/>
    <col collapsed="false" customWidth="true" hidden="false" outlineLevel="0" max="11" min="9" style="0" width="12"/>
    <col collapsed="false" customWidth="true" hidden="false" outlineLevel="0" max="12" min="12" style="0" width="24"/>
    <col collapsed="false" customWidth="true" hidden="false" outlineLevel="0" max="13" min="13" style="0" width="12"/>
  </cols>
  <sheetData>
    <row r="1" customFormat="false" ht="17.35" hidden="false" customHeight="false" outlineLevel="0" collapsed="false">
      <c r="A1" s="8" t="s">
        <v>125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O1" s="32" t="s">
        <v>126</v>
      </c>
      <c r="P1" s="33" t="n">
        <f aca="false">IFERROR(LARGE('Class Responses'!$AQ$4:$AQ$63,MAX(1,ROUND(0.27*$P$5,0))),0)</f>
        <v>34</v>
      </c>
    </row>
    <row r="2" customFormat="false" ht="15" hidden="false" customHeight="false" outlineLevel="0" collapsed="false">
      <c r="A2" s="9" t="s">
        <v>127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O2" s="32" t="s">
        <v>128</v>
      </c>
      <c r="P2" s="33" t="n">
        <f aca="false">IFERROR(SMALL('Class Responses'!$AQ$4:$AQ$63,MAX(1,ROUND(0.27*$P$5,0))),0)</f>
        <v>34</v>
      </c>
    </row>
    <row r="3" customFormat="false" ht="15" hidden="false" customHeight="false" outlineLevel="0" collapsed="false">
      <c r="O3" s="32" t="s">
        <v>129</v>
      </c>
      <c r="P3" s="33" t="n">
        <f aca="false">COUNTIFS('Class Responses'!$AQ$4:$AQ$63,"&gt;="&amp;$P$1)</f>
        <v>1</v>
      </c>
    </row>
    <row r="4" customFormat="false" ht="26.85" hidden="false" customHeight="false" outlineLevel="0" collapsed="false">
      <c r="A4" s="10" t="s">
        <v>77</v>
      </c>
      <c r="B4" s="10" t="s">
        <v>78</v>
      </c>
      <c r="C4" s="10" t="s">
        <v>80</v>
      </c>
      <c r="D4" s="10" t="s">
        <v>130</v>
      </c>
      <c r="E4" s="10" t="s">
        <v>131</v>
      </c>
      <c r="F4" s="10" t="s">
        <v>132</v>
      </c>
      <c r="G4" s="10" t="s">
        <v>133</v>
      </c>
      <c r="H4" s="10" t="s">
        <v>134</v>
      </c>
      <c r="I4" s="10" t="s">
        <v>135</v>
      </c>
      <c r="J4" s="10" t="s">
        <v>136</v>
      </c>
      <c r="K4" s="10" t="s">
        <v>137</v>
      </c>
      <c r="L4" s="10" t="s">
        <v>138</v>
      </c>
      <c r="M4" s="10" t="s">
        <v>139</v>
      </c>
      <c r="O4" s="32" t="s">
        <v>140</v>
      </c>
      <c r="P4" s="33" t="n">
        <f aca="false">COUNTIFS('Class Responses'!$AQ$4:$AQ$63,"&lt;="&amp;$P$2)</f>
        <v>1</v>
      </c>
    </row>
    <row r="5" customFormat="false" ht="15" hidden="false" customHeight="false" outlineLevel="0" collapsed="false">
      <c r="A5" s="11" t="n">
        <v>1</v>
      </c>
      <c r="B5" s="11" t="str">
        <f aca="false">'Answer Key'!B4</f>
        <v>C</v>
      </c>
      <c r="C5" s="11" t="s">
        <v>84</v>
      </c>
      <c r="D5" s="11" t="s">
        <v>69</v>
      </c>
      <c r="E5" s="11" t="n">
        <f aca="false">COUNT(Scored!$C$4:$C$63)</f>
        <v>1</v>
      </c>
      <c r="F5" s="11" t="n">
        <f aca="false">SUM(Scored!$C$4:$C$63)</f>
        <v>1</v>
      </c>
      <c r="G5" s="34" t="n">
        <f aca="false">IFERROR(F5/E5,"")</f>
        <v>1</v>
      </c>
      <c r="H5" s="12" t="str">
        <f aca="false">IF(G5="","",IF(G5&lt;=0.2,"Very difficult",IF(G5&lt;=0.4,"Difficult",IF(G5&lt;=0.6,"Average",IF(G5&lt;=0.8,"Easy","Very easy")))))</f>
        <v>Very easy</v>
      </c>
      <c r="I5" s="11" t="n">
        <f aca="false">SUMIFS(Scored!$C$4:$C$63,'Class Responses'!$AQ$4:$AQ$63,"&gt;="&amp;$P$1)</f>
        <v>1</v>
      </c>
      <c r="J5" s="11" t="n">
        <f aca="false">SUMIFS(Scored!$C$4:$C$63,'Class Responses'!$AQ$4:$AQ$63,"&lt;="&amp;$P$2)</f>
        <v>1</v>
      </c>
      <c r="K5" s="34" t="n">
        <f aca="false">IFERROR(I5/$P$3-J5/$P$4,"")</f>
        <v>0</v>
      </c>
      <c r="L5" s="12" t="str">
        <f aca="false">IF(K5="","",IF(K5&gt;=0.4,"Very good item",IF(K5&gt;=0.3,"Good item",IF(K5&gt;=0.2,"Fair — may improve",IF(K5&gt;=0.1,"Marginal — revise","Poor — reject or rewrite")))))</f>
        <v>Poor — reject or rewrite</v>
      </c>
      <c r="M5" s="28" t="str">
        <f aca="false">IF(K5="","",IF(AND(K5&gt;=0.3,G5&gt;=0.2,G5&lt;=0.9),"Retain",IF(K5&lt;0.1,"Reject","Revise")))</f>
        <v>Reject</v>
      </c>
      <c r="O5" s="32" t="s">
        <v>141</v>
      </c>
      <c r="P5" s="33" t="n">
        <f aca="false">COUNT('Class Responses'!$AQ$4:$AQ$63)</f>
        <v>1</v>
      </c>
    </row>
    <row r="6" customFormat="false" ht="15" hidden="false" customHeight="false" outlineLevel="0" collapsed="false">
      <c r="A6" s="15" t="n">
        <v>2</v>
      </c>
      <c r="B6" s="15" t="str">
        <f aca="false">'Answer Key'!B5</f>
        <v>A</v>
      </c>
      <c r="C6" s="15" t="s">
        <v>84</v>
      </c>
      <c r="D6" s="15" t="s">
        <v>71</v>
      </c>
      <c r="E6" s="15" t="n">
        <f aca="false">COUNT(Scored!$D$4:$D$63)</f>
        <v>1</v>
      </c>
      <c r="F6" s="15" t="n">
        <f aca="false">SUM(Scored!$D$4:$D$63)</f>
        <v>1</v>
      </c>
      <c r="G6" s="35" t="n">
        <f aca="false">IFERROR(F6/E6,"")</f>
        <v>1</v>
      </c>
      <c r="H6" s="16" t="str">
        <f aca="false">IF(G6="","",IF(G6&lt;=0.2,"Very difficult",IF(G6&lt;=0.4,"Difficult",IF(G6&lt;=0.6,"Average",IF(G6&lt;=0.8,"Easy","Very easy")))))</f>
        <v>Very easy</v>
      </c>
      <c r="I6" s="15" t="n">
        <f aca="false">SUMIFS(Scored!$D$4:$D$63,'Class Responses'!$AQ$4:$AQ$63,"&gt;="&amp;$P$1)</f>
        <v>1</v>
      </c>
      <c r="J6" s="15" t="n">
        <f aca="false">SUMIFS(Scored!$D$4:$D$63,'Class Responses'!$AQ$4:$AQ$63,"&lt;="&amp;$P$2)</f>
        <v>1</v>
      </c>
      <c r="K6" s="35" t="n">
        <f aca="false">IFERROR(I6/$P$3-J6/$P$4,"")</f>
        <v>0</v>
      </c>
      <c r="L6" s="16" t="str">
        <f aca="false">IF(K6="","",IF(K6&gt;=0.4,"Very good item",IF(K6&gt;=0.3,"Good item",IF(K6&gt;=0.2,"Fair — may improve",IF(K6&gt;=0.1,"Marginal — revise","Poor — reject or rewrite")))))</f>
        <v>Poor — reject or rewrite</v>
      </c>
      <c r="M6" s="36" t="str">
        <f aca="false">IF(K6="","",IF(AND(K6&gt;=0.3,G6&gt;=0.2,G6&lt;=0.9),"Retain",IF(K6&lt;0.1,"Reject","Revise")))</f>
        <v>Reject</v>
      </c>
    </row>
    <row r="7" customFormat="false" ht="15" hidden="false" customHeight="false" outlineLevel="0" collapsed="false">
      <c r="A7" s="11" t="n">
        <v>3</v>
      </c>
      <c r="B7" s="11" t="str">
        <f aca="false">'Answer Key'!B6</f>
        <v>D</v>
      </c>
      <c r="C7" s="11" t="s">
        <v>84</v>
      </c>
      <c r="D7" s="11" t="s">
        <v>71</v>
      </c>
      <c r="E7" s="11" t="n">
        <f aca="false">COUNT(Scored!$E$4:$E$63)</f>
        <v>1</v>
      </c>
      <c r="F7" s="11" t="n">
        <f aca="false">SUM(Scored!$E$4:$E$63)</f>
        <v>1</v>
      </c>
      <c r="G7" s="34" t="n">
        <f aca="false">IFERROR(F7/E7,"")</f>
        <v>1</v>
      </c>
      <c r="H7" s="12" t="str">
        <f aca="false">IF(G7="","",IF(G7&lt;=0.2,"Very difficult",IF(G7&lt;=0.4,"Difficult",IF(G7&lt;=0.6,"Average",IF(G7&lt;=0.8,"Easy","Very easy")))))</f>
        <v>Very easy</v>
      </c>
      <c r="I7" s="11" t="n">
        <f aca="false">SUMIFS(Scored!$E$4:$E$63,'Class Responses'!$AQ$4:$AQ$63,"&gt;="&amp;$P$1)</f>
        <v>1</v>
      </c>
      <c r="J7" s="11" t="n">
        <f aca="false">SUMIFS(Scored!$E$4:$E$63,'Class Responses'!$AQ$4:$AQ$63,"&lt;="&amp;$P$2)</f>
        <v>1</v>
      </c>
      <c r="K7" s="34" t="n">
        <f aca="false">IFERROR(I7/$P$3-J7/$P$4,"")</f>
        <v>0</v>
      </c>
      <c r="L7" s="12" t="str">
        <f aca="false">IF(K7="","",IF(K7&gt;=0.4,"Very good item",IF(K7&gt;=0.3,"Good item",IF(K7&gt;=0.2,"Fair — may improve",IF(K7&gt;=0.1,"Marginal — revise","Poor — reject or rewrite")))))</f>
        <v>Poor — reject or rewrite</v>
      </c>
      <c r="M7" s="28" t="str">
        <f aca="false">IF(K7="","",IF(AND(K7&gt;=0.3,G7&gt;=0.2,G7&lt;=0.9),"Retain",IF(K7&lt;0.1,"Reject","Revise")))</f>
        <v>Reject</v>
      </c>
    </row>
    <row r="8" customFormat="false" ht="15" hidden="false" customHeight="false" outlineLevel="0" collapsed="false">
      <c r="A8" s="15" t="n">
        <v>4</v>
      </c>
      <c r="B8" s="15" t="str">
        <f aca="false">'Answer Key'!B7</f>
        <v>B</v>
      </c>
      <c r="C8" s="15" t="s">
        <v>88</v>
      </c>
      <c r="D8" s="15" t="s">
        <v>70</v>
      </c>
      <c r="E8" s="15" t="n">
        <f aca="false">COUNT(Scored!$F$4:$F$63)</f>
        <v>1</v>
      </c>
      <c r="F8" s="15" t="n">
        <f aca="false">SUM(Scored!$F$4:$F$63)</f>
        <v>1</v>
      </c>
      <c r="G8" s="35" t="n">
        <f aca="false">IFERROR(F8/E8,"")</f>
        <v>1</v>
      </c>
      <c r="H8" s="16" t="str">
        <f aca="false">IF(G8="","",IF(G8&lt;=0.2,"Very difficult",IF(G8&lt;=0.4,"Difficult",IF(G8&lt;=0.6,"Average",IF(G8&lt;=0.8,"Easy","Very easy")))))</f>
        <v>Very easy</v>
      </c>
      <c r="I8" s="15" t="n">
        <f aca="false">SUMIFS(Scored!$F$4:$F$63,'Class Responses'!$AQ$4:$AQ$63,"&gt;="&amp;$P$1)</f>
        <v>1</v>
      </c>
      <c r="J8" s="15" t="n">
        <f aca="false">SUMIFS(Scored!$F$4:$F$63,'Class Responses'!$AQ$4:$AQ$63,"&lt;="&amp;$P$2)</f>
        <v>1</v>
      </c>
      <c r="K8" s="35" t="n">
        <f aca="false">IFERROR(I8/$P$3-J8/$P$4,"")</f>
        <v>0</v>
      </c>
      <c r="L8" s="16" t="str">
        <f aca="false">IF(K8="","",IF(K8&gt;=0.4,"Very good item",IF(K8&gt;=0.3,"Good item",IF(K8&gt;=0.2,"Fair — may improve",IF(K8&gt;=0.1,"Marginal — revise","Poor — reject or rewrite")))))</f>
        <v>Poor — reject or rewrite</v>
      </c>
      <c r="M8" s="36" t="str">
        <f aca="false">IF(K8="","",IF(AND(K8&gt;=0.3,G8&gt;=0.2,G8&lt;=0.9),"Retain",IF(K8&lt;0.1,"Reject","Revise")))</f>
        <v>Reject</v>
      </c>
    </row>
    <row r="9" customFormat="false" ht="15" hidden="false" customHeight="false" outlineLevel="0" collapsed="false">
      <c r="A9" s="11" t="n">
        <v>5</v>
      </c>
      <c r="B9" s="11" t="str">
        <f aca="false">'Answer Key'!B8</f>
        <v>B</v>
      </c>
      <c r="C9" s="11" t="s">
        <v>88</v>
      </c>
      <c r="D9" s="11" t="s">
        <v>71</v>
      </c>
      <c r="E9" s="11" t="n">
        <f aca="false">COUNT(Scored!$G$4:$G$63)</f>
        <v>1</v>
      </c>
      <c r="F9" s="11" t="n">
        <f aca="false">SUM(Scored!$G$4:$G$63)</f>
        <v>1</v>
      </c>
      <c r="G9" s="34" t="n">
        <f aca="false">IFERROR(F9/E9,"")</f>
        <v>1</v>
      </c>
      <c r="H9" s="12" t="str">
        <f aca="false">IF(G9="","",IF(G9&lt;=0.2,"Very difficult",IF(G9&lt;=0.4,"Difficult",IF(G9&lt;=0.6,"Average",IF(G9&lt;=0.8,"Easy","Very easy")))))</f>
        <v>Very easy</v>
      </c>
      <c r="I9" s="11" t="n">
        <f aca="false">SUMIFS(Scored!$G$4:$G$63,'Class Responses'!$AQ$4:$AQ$63,"&gt;="&amp;$P$1)</f>
        <v>1</v>
      </c>
      <c r="J9" s="11" t="n">
        <f aca="false">SUMIFS(Scored!$G$4:$G$63,'Class Responses'!$AQ$4:$AQ$63,"&lt;="&amp;$P$2)</f>
        <v>1</v>
      </c>
      <c r="K9" s="34" t="n">
        <f aca="false">IFERROR(I9/$P$3-J9/$P$4,"")</f>
        <v>0</v>
      </c>
      <c r="L9" s="12" t="str">
        <f aca="false">IF(K9="","",IF(K9&gt;=0.4,"Very good item",IF(K9&gt;=0.3,"Good item",IF(K9&gt;=0.2,"Fair — may improve",IF(K9&gt;=0.1,"Marginal — revise","Poor — reject or rewrite")))))</f>
        <v>Poor — reject or rewrite</v>
      </c>
      <c r="M9" s="28" t="str">
        <f aca="false">IF(K9="","",IF(AND(K9&gt;=0.3,G9&gt;=0.2,G9&lt;=0.9),"Retain",IF(K9&lt;0.1,"Reject","Revise")))</f>
        <v>Reject</v>
      </c>
    </row>
    <row r="10" customFormat="false" ht="15" hidden="false" customHeight="false" outlineLevel="0" collapsed="false">
      <c r="A10" s="15" t="n">
        <v>6</v>
      </c>
      <c r="B10" s="15" t="str">
        <f aca="false">'Answer Key'!B9</f>
        <v>D</v>
      </c>
      <c r="C10" s="15" t="s">
        <v>88</v>
      </c>
      <c r="D10" s="15" t="s">
        <v>72</v>
      </c>
      <c r="E10" s="15" t="n">
        <f aca="false">COUNT(Scored!$H$4:$H$63)</f>
        <v>1</v>
      </c>
      <c r="F10" s="15" t="n">
        <f aca="false">SUM(Scored!$H$4:$H$63)</f>
        <v>1</v>
      </c>
      <c r="G10" s="35" t="n">
        <f aca="false">IFERROR(F10/E10,"")</f>
        <v>1</v>
      </c>
      <c r="H10" s="16" t="str">
        <f aca="false">IF(G10="","",IF(G10&lt;=0.2,"Very difficult",IF(G10&lt;=0.4,"Difficult",IF(G10&lt;=0.6,"Average",IF(G10&lt;=0.8,"Easy","Very easy")))))</f>
        <v>Very easy</v>
      </c>
      <c r="I10" s="15" t="n">
        <f aca="false">SUMIFS(Scored!$H$4:$H$63,'Class Responses'!$AQ$4:$AQ$63,"&gt;="&amp;$P$1)</f>
        <v>1</v>
      </c>
      <c r="J10" s="15" t="n">
        <f aca="false">SUMIFS(Scored!$H$4:$H$63,'Class Responses'!$AQ$4:$AQ$63,"&lt;="&amp;$P$2)</f>
        <v>1</v>
      </c>
      <c r="K10" s="35" t="n">
        <f aca="false">IFERROR(I10/$P$3-J10/$P$4,"")</f>
        <v>0</v>
      </c>
      <c r="L10" s="16" t="str">
        <f aca="false">IF(K10="","",IF(K10&gt;=0.4,"Very good item",IF(K10&gt;=0.3,"Good item",IF(K10&gt;=0.2,"Fair — may improve",IF(K10&gt;=0.1,"Marginal — revise","Poor — reject or rewrite")))))</f>
        <v>Poor — reject or rewrite</v>
      </c>
      <c r="M10" s="36" t="str">
        <f aca="false">IF(K10="","",IF(AND(K10&gt;=0.3,G10&gt;=0.2,G10&lt;=0.9),"Retain",IF(K10&lt;0.1,"Reject","Revise")))</f>
        <v>Reject</v>
      </c>
    </row>
    <row r="11" customFormat="false" ht="15" hidden="false" customHeight="false" outlineLevel="0" collapsed="false">
      <c r="A11" s="11" t="n">
        <v>7</v>
      </c>
      <c r="B11" s="11" t="str">
        <f aca="false">'Answer Key'!B10</f>
        <v>A</v>
      </c>
      <c r="C11" s="11" t="s">
        <v>89</v>
      </c>
      <c r="D11" s="11" t="s">
        <v>71</v>
      </c>
      <c r="E11" s="11" t="n">
        <f aca="false">COUNT(Scored!$I$4:$I$63)</f>
        <v>1</v>
      </c>
      <c r="F11" s="11" t="n">
        <f aca="false">SUM(Scored!$I$4:$I$63)</f>
        <v>0</v>
      </c>
      <c r="G11" s="34" t="n">
        <f aca="false">IFERROR(F11/E11,"")</f>
        <v>0</v>
      </c>
      <c r="H11" s="12" t="str">
        <f aca="false">IF(G11="","",IF(G11&lt;=0.2,"Very difficult",IF(G11&lt;=0.4,"Difficult",IF(G11&lt;=0.6,"Average",IF(G11&lt;=0.8,"Easy","Very easy")))))</f>
        <v>Very difficult</v>
      </c>
      <c r="I11" s="11" t="n">
        <f aca="false">SUMIFS(Scored!$I$4:$I$63,'Class Responses'!$AQ$4:$AQ$63,"&gt;="&amp;$P$1)</f>
        <v>0</v>
      </c>
      <c r="J11" s="11" t="n">
        <f aca="false">SUMIFS(Scored!$I$4:$I$63,'Class Responses'!$AQ$4:$AQ$63,"&lt;="&amp;$P$2)</f>
        <v>0</v>
      </c>
      <c r="K11" s="34" t="n">
        <f aca="false">IFERROR(I11/$P$3-J11/$P$4,"")</f>
        <v>0</v>
      </c>
      <c r="L11" s="12" t="str">
        <f aca="false">IF(K11="","",IF(K11&gt;=0.4,"Very good item",IF(K11&gt;=0.3,"Good item",IF(K11&gt;=0.2,"Fair — may improve",IF(K11&gt;=0.1,"Marginal — revise","Poor — reject or rewrite")))))</f>
        <v>Poor — reject or rewrite</v>
      </c>
      <c r="M11" s="28" t="str">
        <f aca="false">IF(K11="","",IF(AND(K11&gt;=0.3,G11&gt;=0.2,G11&lt;=0.9),"Retain",IF(K11&lt;0.1,"Reject","Revise")))</f>
        <v>Reject</v>
      </c>
    </row>
    <row r="12" customFormat="false" ht="15" hidden="false" customHeight="false" outlineLevel="0" collapsed="false">
      <c r="A12" s="15" t="n">
        <v>8</v>
      </c>
      <c r="B12" s="15" t="str">
        <f aca="false">'Answer Key'!B11</f>
        <v>C</v>
      </c>
      <c r="C12" s="15" t="s">
        <v>89</v>
      </c>
      <c r="D12" s="15" t="s">
        <v>70</v>
      </c>
      <c r="E12" s="15" t="n">
        <f aca="false">COUNT(Scored!$J$4:$J$63)</f>
        <v>1</v>
      </c>
      <c r="F12" s="15" t="n">
        <f aca="false">SUM(Scored!$J$4:$J$63)</f>
        <v>1</v>
      </c>
      <c r="G12" s="35" t="n">
        <f aca="false">IFERROR(F12/E12,"")</f>
        <v>1</v>
      </c>
      <c r="H12" s="16" t="str">
        <f aca="false">IF(G12="","",IF(G12&lt;=0.2,"Very difficult",IF(G12&lt;=0.4,"Difficult",IF(G12&lt;=0.6,"Average",IF(G12&lt;=0.8,"Easy","Very easy")))))</f>
        <v>Very easy</v>
      </c>
      <c r="I12" s="15" t="n">
        <f aca="false">SUMIFS(Scored!$J$4:$J$63,'Class Responses'!$AQ$4:$AQ$63,"&gt;="&amp;$P$1)</f>
        <v>1</v>
      </c>
      <c r="J12" s="15" t="n">
        <f aca="false">SUMIFS(Scored!$J$4:$J$63,'Class Responses'!$AQ$4:$AQ$63,"&lt;="&amp;$P$2)</f>
        <v>1</v>
      </c>
      <c r="K12" s="35" t="n">
        <f aca="false">IFERROR(I12/$P$3-J12/$P$4,"")</f>
        <v>0</v>
      </c>
      <c r="L12" s="16" t="str">
        <f aca="false">IF(K12="","",IF(K12&gt;=0.4,"Very good item",IF(K12&gt;=0.3,"Good item",IF(K12&gt;=0.2,"Fair — may improve",IF(K12&gt;=0.1,"Marginal — revise","Poor — reject or rewrite")))))</f>
        <v>Poor — reject or rewrite</v>
      </c>
      <c r="M12" s="36" t="str">
        <f aca="false">IF(K12="","",IF(AND(K12&gt;=0.3,G12&gt;=0.2,G12&lt;=0.9),"Retain",IF(K12&lt;0.1,"Reject","Revise")))</f>
        <v>Reject</v>
      </c>
    </row>
    <row r="13" customFormat="false" ht="15" hidden="false" customHeight="false" outlineLevel="0" collapsed="false">
      <c r="A13" s="11" t="n">
        <v>9</v>
      </c>
      <c r="B13" s="11" t="str">
        <f aca="false">'Answer Key'!B12</f>
        <v>D</v>
      </c>
      <c r="C13" s="11" t="s">
        <v>89</v>
      </c>
      <c r="D13" s="11" t="s">
        <v>70</v>
      </c>
      <c r="E13" s="11" t="n">
        <f aca="false">COUNT(Scored!$K$4:$K$63)</f>
        <v>1</v>
      </c>
      <c r="F13" s="11" t="n">
        <f aca="false">SUM(Scored!$K$4:$K$63)</f>
        <v>1</v>
      </c>
      <c r="G13" s="34" t="n">
        <f aca="false">IFERROR(F13/E13,"")</f>
        <v>1</v>
      </c>
      <c r="H13" s="12" t="str">
        <f aca="false">IF(G13="","",IF(G13&lt;=0.2,"Very difficult",IF(G13&lt;=0.4,"Difficult",IF(G13&lt;=0.6,"Average",IF(G13&lt;=0.8,"Easy","Very easy")))))</f>
        <v>Very easy</v>
      </c>
      <c r="I13" s="11" t="n">
        <f aca="false">SUMIFS(Scored!$K$4:$K$63,'Class Responses'!$AQ$4:$AQ$63,"&gt;="&amp;$P$1)</f>
        <v>1</v>
      </c>
      <c r="J13" s="11" t="n">
        <f aca="false">SUMIFS(Scored!$K$4:$K$63,'Class Responses'!$AQ$4:$AQ$63,"&lt;="&amp;$P$2)</f>
        <v>1</v>
      </c>
      <c r="K13" s="34" t="n">
        <f aca="false">IFERROR(I13/$P$3-J13/$P$4,"")</f>
        <v>0</v>
      </c>
      <c r="L13" s="12" t="str">
        <f aca="false">IF(K13="","",IF(K13&gt;=0.4,"Very good item",IF(K13&gt;=0.3,"Good item",IF(K13&gt;=0.2,"Fair — may improve",IF(K13&gt;=0.1,"Marginal — revise","Poor — reject or rewrite")))))</f>
        <v>Poor — reject or rewrite</v>
      </c>
      <c r="M13" s="28" t="str">
        <f aca="false">IF(K13="","",IF(AND(K13&gt;=0.3,G13&gt;=0.2,G13&lt;=0.9),"Retain",IF(K13&lt;0.1,"Reject","Revise")))</f>
        <v>Reject</v>
      </c>
    </row>
    <row r="14" customFormat="false" ht="15" hidden="false" customHeight="false" outlineLevel="0" collapsed="false">
      <c r="A14" s="15" t="n">
        <v>10</v>
      </c>
      <c r="B14" s="15" t="str">
        <f aca="false">'Answer Key'!B13</f>
        <v>B</v>
      </c>
      <c r="C14" s="15" t="s">
        <v>89</v>
      </c>
      <c r="D14" s="15" t="s">
        <v>72</v>
      </c>
      <c r="E14" s="15" t="n">
        <f aca="false">COUNT(Scored!$L$4:$L$63)</f>
        <v>1</v>
      </c>
      <c r="F14" s="15" t="n">
        <f aca="false">SUM(Scored!$L$4:$L$63)</f>
        <v>1</v>
      </c>
      <c r="G14" s="35" t="n">
        <f aca="false">IFERROR(F14/E14,"")</f>
        <v>1</v>
      </c>
      <c r="H14" s="16" t="str">
        <f aca="false">IF(G14="","",IF(G14&lt;=0.2,"Very difficult",IF(G14&lt;=0.4,"Difficult",IF(G14&lt;=0.6,"Average",IF(G14&lt;=0.8,"Easy","Very easy")))))</f>
        <v>Very easy</v>
      </c>
      <c r="I14" s="15" t="n">
        <f aca="false">SUMIFS(Scored!$L$4:$L$63,'Class Responses'!$AQ$4:$AQ$63,"&gt;="&amp;$P$1)</f>
        <v>1</v>
      </c>
      <c r="J14" s="15" t="n">
        <f aca="false">SUMIFS(Scored!$L$4:$L$63,'Class Responses'!$AQ$4:$AQ$63,"&lt;="&amp;$P$2)</f>
        <v>1</v>
      </c>
      <c r="K14" s="35" t="n">
        <f aca="false">IFERROR(I14/$P$3-J14/$P$4,"")</f>
        <v>0</v>
      </c>
      <c r="L14" s="16" t="str">
        <f aca="false">IF(K14="","",IF(K14&gt;=0.4,"Very good item",IF(K14&gt;=0.3,"Good item",IF(K14&gt;=0.2,"Fair — may improve",IF(K14&gt;=0.1,"Marginal — revise","Poor — reject or rewrite")))))</f>
        <v>Poor — reject or rewrite</v>
      </c>
      <c r="M14" s="36" t="str">
        <f aca="false">IF(K14="","",IF(AND(K14&gt;=0.3,G14&gt;=0.2,G14&lt;=0.9),"Retain",IF(K14&lt;0.1,"Reject","Revise")))</f>
        <v>Reject</v>
      </c>
    </row>
    <row r="15" customFormat="false" ht="15" hidden="false" customHeight="false" outlineLevel="0" collapsed="false">
      <c r="A15" s="11" t="n">
        <v>11</v>
      </c>
      <c r="B15" s="11" t="str">
        <f aca="false">'Answer Key'!B14</f>
        <v>C</v>
      </c>
      <c r="C15" s="11" t="s">
        <v>90</v>
      </c>
      <c r="D15" s="11" t="s">
        <v>71</v>
      </c>
      <c r="E15" s="11" t="n">
        <f aca="false">COUNT(Scored!$M$4:$M$63)</f>
        <v>1</v>
      </c>
      <c r="F15" s="11" t="n">
        <f aca="false">SUM(Scored!$M$4:$M$63)</f>
        <v>1</v>
      </c>
      <c r="G15" s="34" t="n">
        <f aca="false">IFERROR(F15/E15,"")</f>
        <v>1</v>
      </c>
      <c r="H15" s="12" t="str">
        <f aca="false">IF(G15="","",IF(G15&lt;=0.2,"Very difficult",IF(G15&lt;=0.4,"Difficult",IF(G15&lt;=0.6,"Average",IF(G15&lt;=0.8,"Easy","Very easy")))))</f>
        <v>Very easy</v>
      </c>
      <c r="I15" s="11" t="n">
        <f aca="false">SUMIFS(Scored!$M$4:$M$63,'Class Responses'!$AQ$4:$AQ$63,"&gt;="&amp;$P$1)</f>
        <v>1</v>
      </c>
      <c r="J15" s="11" t="n">
        <f aca="false">SUMIFS(Scored!$M$4:$M$63,'Class Responses'!$AQ$4:$AQ$63,"&lt;="&amp;$P$2)</f>
        <v>1</v>
      </c>
      <c r="K15" s="34" t="n">
        <f aca="false">IFERROR(I15/$P$3-J15/$P$4,"")</f>
        <v>0</v>
      </c>
      <c r="L15" s="12" t="str">
        <f aca="false">IF(K15="","",IF(K15&gt;=0.4,"Very good item",IF(K15&gt;=0.3,"Good item",IF(K15&gt;=0.2,"Fair — may improve",IF(K15&gt;=0.1,"Marginal — revise","Poor — reject or rewrite")))))</f>
        <v>Poor — reject or rewrite</v>
      </c>
      <c r="M15" s="28" t="str">
        <f aca="false">IF(K15="","",IF(AND(K15&gt;=0.3,G15&gt;=0.2,G15&lt;=0.9),"Retain",IF(K15&lt;0.1,"Reject","Revise")))</f>
        <v>Reject</v>
      </c>
    </row>
    <row r="16" customFormat="false" ht="15" hidden="false" customHeight="false" outlineLevel="0" collapsed="false">
      <c r="A16" s="15" t="n">
        <v>12</v>
      </c>
      <c r="B16" s="15" t="str">
        <f aca="false">'Answer Key'!B15</f>
        <v>A</v>
      </c>
      <c r="C16" s="15" t="s">
        <v>91</v>
      </c>
      <c r="D16" s="15" t="s">
        <v>70</v>
      </c>
      <c r="E16" s="15" t="n">
        <f aca="false">COUNT(Scored!$N$4:$N$63)</f>
        <v>1</v>
      </c>
      <c r="F16" s="15" t="n">
        <f aca="false">SUM(Scored!$N$4:$N$63)</f>
        <v>1</v>
      </c>
      <c r="G16" s="35" t="n">
        <f aca="false">IFERROR(F16/E16,"")</f>
        <v>1</v>
      </c>
      <c r="H16" s="16" t="str">
        <f aca="false">IF(G16="","",IF(G16&lt;=0.2,"Very difficult",IF(G16&lt;=0.4,"Difficult",IF(G16&lt;=0.6,"Average",IF(G16&lt;=0.8,"Easy","Very easy")))))</f>
        <v>Very easy</v>
      </c>
      <c r="I16" s="15" t="n">
        <f aca="false">SUMIFS(Scored!$N$4:$N$63,'Class Responses'!$AQ$4:$AQ$63,"&gt;="&amp;$P$1)</f>
        <v>1</v>
      </c>
      <c r="J16" s="15" t="n">
        <f aca="false">SUMIFS(Scored!$N$4:$N$63,'Class Responses'!$AQ$4:$AQ$63,"&lt;="&amp;$P$2)</f>
        <v>1</v>
      </c>
      <c r="K16" s="35" t="n">
        <f aca="false">IFERROR(I16/$P$3-J16/$P$4,"")</f>
        <v>0</v>
      </c>
      <c r="L16" s="16" t="str">
        <f aca="false">IF(K16="","",IF(K16&gt;=0.4,"Very good item",IF(K16&gt;=0.3,"Good item",IF(K16&gt;=0.2,"Fair — may improve",IF(K16&gt;=0.1,"Marginal — revise","Poor — reject or rewrite")))))</f>
        <v>Poor — reject or rewrite</v>
      </c>
      <c r="M16" s="36" t="str">
        <f aca="false">IF(K16="","",IF(AND(K16&gt;=0.3,G16&gt;=0.2,G16&lt;=0.9),"Retain",IF(K16&lt;0.1,"Reject","Revise")))</f>
        <v>Reject</v>
      </c>
    </row>
    <row r="17" customFormat="false" ht="15" hidden="false" customHeight="false" outlineLevel="0" collapsed="false">
      <c r="A17" s="11" t="n">
        <v>13</v>
      </c>
      <c r="B17" s="11" t="str">
        <f aca="false">'Answer Key'!B16</f>
        <v>A</v>
      </c>
      <c r="C17" s="11" t="s">
        <v>91</v>
      </c>
      <c r="D17" s="11" t="s">
        <v>70</v>
      </c>
      <c r="E17" s="11" t="n">
        <f aca="false">COUNT(Scored!$O$4:$O$63)</f>
        <v>1</v>
      </c>
      <c r="F17" s="11" t="n">
        <f aca="false">SUM(Scored!$O$4:$O$63)</f>
        <v>1</v>
      </c>
      <c r="G17" s="34" t="n">
        <f aca="false">IFERROR(F17/E17,"")</f>
        <v>1</v>
      </c>
      <c r="H17" s="12" t="str">
        <f aca="false">IF(G17="","",IF(G17&lt;=0.2,"Very difficult",IF(G17&lt;=0.4,"Difficult",IF(G17&lt;=0.6,"Average",IF(G17&lt;=0.8,"Easy","Very easy")))))</f>
        <v>Very easy</v>
      </c>
      <c r="I17" s="11" t="n">
        <f aca="false">SUMIFS(Scored!$O$4:$O$63,'Class Responses'!$AQ$4:$AQ$63,"&gt;="&amp;$P$1)</f>
        <v>1</v>
      </c>
      <c r="J17" s="11" t="n">
        <f aca="false">SUMIFS(Scored!$O$4:$O$63,'Class Responses'!$AQ$4:$AQ$63,"&lt;="&amp;$P$2)</f>
        <v>1</v>
      </c>
      <c r="K17" s="34" t="n">
        <f aca="false">IFERROR(I17/$P$3-J17/$P$4,"")</f>
        <v>0</v>
      </c>
      <c r="L17" s="12" t="str">
        <f aca="false">IF(K17="","",IF(K17&gt;=0.4,"Very good item",IF(K17&gt;=0.3,"Good item",IF(K17&gt;=0.2,"Fair — may improve",IF(K17&gt;=0.1,"Marginal — revise","Poor — reject or rewrite")))))</f>
        <v>Poor — reject or rewrite</v>
      </c>
      <c r="M17" s="28" t="str">
        <f aca="false">IF(K17="","",IF(AND(K17&gt;=0.3,G17&gt;=0.2,G17&lt;=0.9),"Retain",IF(K17&lt;0.1,"Reject","Revise")))</f>
        <v>Reject</v>
      </c>
    </row>
    <row r="18" customFormat="false" ht="15" hidden="false" customHeight="false" outlineLevel="0" collapsed="false">
      <c r="A18" s="15" t="n">
        <v>14</v>
      </c>
      <c r="B18" s="15" t="str">
        <f aca="false">'Answer Key'!B17</f>
        <v>C</v>
      </c>
      <c r="C18" s="15" t="s">
        <v>91</v>
      </c>
      <c r="D18" s="15" t="s">
        <v>71</v>
      </c>
      <c r="E18" s="15" t="n">
        <f aca="false">COUNT(Scored!$P$4:$P$63)</f>
        <v>1</v>
      </c>
      <c r="F18" s="15" t="n">
        <f aca="false">SUM(Scored!$P$4:$P$63)</f>
        <v>0</v>
      </c>
      <c r="G18" s="35" t="n">
        <f aca="false">IFERROR(F18/E18,"")</f>
        <v>0</v>
      </c>
      <c r="H18" s="16" t="str">
        <f aca="false">IF(G18="","",IF(G18&lt;=0.2,"Very difficult",IF(G18&lt;=0.4,"Difficult",IF(G18&lt;=0.6,"Average",IF(G18&lt;=0.8,"Easy","Very easy")))))</f>
        <v>Very difficult</v>
      </c>
      <c r="I18" s="15" t="n">
        <f aca="false">SUMIFS(Scored!$P$4:$P$63,'Class Responses'!$AQ$4:$AQ$63,"&gt;="&amp;$P$1)</f>
        <v>0</v>
      </c>
      <c r="J18" s="15" t="n">
        <f aca="false">SUMIFS(Scored!$P$4:$P$63,'Class Responses'!$AQ$4:$AQ$63,"&lt;="&amp;$P$2)</f>
        <v>0</v>
      </c>
      <c r="K18" s="35" t="n">
        <f aca="false">IFERROR(I18/$P$3-J18/$P$4,"")</f>
        <v>0</v>
      </c>
      <c r="L18" s="16" t="str">
        <f aca="false">IF(K18="","",IF(K18&gt;=0.4,"Very good item",IF(K18&gt;=0.3,"Good item",IF(K18&gt;=0.2,"Fair — may improve",IF(K18&gt;=0.1,"Marginal — revise","Poor — reject or rewrite")))))</f>
        <v>Poor — reject or rewrite</v>
      </c>
      <c r="M18" s="36" t="str">
        <f aca="false">IF(K18="","",IF(AND(K18&gt;=0.3,G18&gt;=0.2,G18&lt;=0.9),"Retain",IF(K18&lt;0.1,"Reject","Revise")))</f>
        <v>Reject</v>
      </c>
    </row>
    <row r="19" customFormat="false" ht="15" hidden="false" customHeight="false" outlineLevel="0" collapsed="false">
      <c r="A19" s="11" t="n">
        <v>15</v>
      </c>
      <c r="B19" s="11" t="str">
        <f aca="false">'Answer Key'!B18</f>
        <v>B</v>
      </c>
      <c r="C19" s="11" t="s">
        <v>91</v>
      </c>
      <c r="D19" s="11" t="s">
        <v>72</v>
      </c>
      <c r="E19" s="11" t="n">
        <f aca="false">COUNT(Scored!$Q$4:$Q$63)</f>
        <v>1</v>
      </c>
      <c r="F19" s="11" t="n">
        <f aca="false">SUM(Scored!$Q$4:$Q$63)</f>
        <v>1</v>
      </c>
      <c r="G19" s="34" t="n">
        <f aca="false">IFERROR(F19/E19,"")</f>
        <v>1</v>
      </c>
      <c r="H19" s="12" t="str">
        <f aca="false">IF(G19="","",IF(G19&lt;=0.2,"Very difficult",IF(G19&lt;=0.4,"Difficult",IF(G19&lt;=0.6,"Average",IF(G19&lt;=0.8,"Easy","Very easy")))))</f>
        <v>Very easy</v>
      </c>
      <c r="I19" s="11" t="n">
        <f aca="false">SUMIFS(Scored!$Q$4:$Q$63,'Class Responses'!$AQ$4:$AQ$63,"&gt;="&amp;$P$1)</f>
        <v>1</v>
      </c>
      <c r="J19" s="11" t="n">
        <f aca="false">SUMIFS(Scored!$Q$4:$Q$63,'Class Responses'!$AQ$4:$AQ$63,"&lt;="&amp;$P$2)</f>
        <v>1</v>
      </c>
      <c r="K19" s="34" t="n">
        <f aca="false">IFERROR(I19/$P$3-J19/$P$4,"")</f>
        <v>0</v>
      </c>
      <c r="L19" s="12" t="str">
        <f aca="false">IF(K19="","",IF(K19&gt;=0.4,"Very good item",IF(K19&gt;=0.3,"Good item",IF(K19&gt;=0.2,"Fair — may improve",IF(K19&gt;=0.1,"Marginal — revise","Poor — reject or rewrite")))))</f>
        <v>Poor — reject or rewrite</v>
      </c>
      <c r="M19" s="28" t="str">
        <f aca="false">IF(K19="","",IF(AND(K19&gt;=0.3,G19&gt;=0.2,G19&lt;=0.9),"Retain",IF(K19&lt;0.1,"Reject","Revise")))</f>
        <v>Reject</v>
      </c>
    </row>
    <row r="20" customFormat="false" ht="15" hidden="false" customHeight="false" outlineLevel="0" collapsed="false">
      <c r="A20" s="15" t="n">
        <v>16</v>
      </c>
      <c r="B20" s="15" t="str">
        <f aca="false">'Answer Key'!B19</f>
        <v>D</v>
      </c>
      <c r="C20" s="15" t="s">
        <v>92</v>
      </c>
      <c r="D20" s="15" t="s">
        <v>71</v>
      </c>
      <c r="E20" s="15" t="n">
        <f aca="false">COUNT(Scored!$R$4:$R$63)</f>
        <v>1</v>
      </c>
      <c r="F20" s="15" t="n">
        <f aca="false">SUM(Scored!$R$4:$R$63)</f>
        <v>1</v>
      </c>
      <c r="G20" s="35" t="n">
        <f aca="false">IFERROR(F20/E20,"")</f>
        <v>1</v>
      </c>
      <c r="H20" s="16" t="str">
        <f aca="false">IF(G20="","",IF(G20&lt;=0.2,"Very difficult",IF(G20&lt;=0.4,"Difficult",IF(G20&lt;=0.6,"Average",IF(G20&lt;=0.8,"Easy","Very easy")))))</f>
        <v>Very easy</v>
      </c>
      <c r="I20" s="15" t="n">
        <f aca="false">SUMIFS(Scored!$R$4:$R$63,'Class Responses'!$AQ$4:$AQ$63,"&gt;="&amp;$P$1)</f>
        <v>1</v>
      </c>
      <c r="J20" s="15" t="n">
        <f aca="false">SUMIFS(Scored!$R$4:$R$63,'Class Responses'!$AQ$4:$AQ$63,"&lt;="&amp;$P$2)</f>
        <v>1</v>
      </c>
      <c r="K20" s="35" t="n">
        <f aca="false">IFERROR(I20/$P$3-J20/$P$4,"")</f>
        <v>0</v>
      </c>
      <c r="L20" s="16" t="str">
        <f aca="false">IF(K20="","",IF(K20&gt;=0.4,"Very good item",IF(K20&gt;=0.3,"Good item",IF(K20&gt;=0.2,"Fair — may improve",IF(K20&gt;=0.1,"Marginal — revise","Poor — reject or rewrite")))))</f>
        <v>Poor — reject or rewrite</v>
      </c>
      <c r="M20" s="36" t="str">
        <f aca="false">IF(K20="","",IF(AND(K20&gt;=0.3,G20&gt;=0.2,G20&lt;=0.9),"Retain",IF(K20&lt;0.1,"Reject","Revise")))</f>
        <v>Reject</v>
      </c>
    </row>
    <row r="21" customFormat="false" ht="15" hidden="false" customHeight="false" outlineLevel="0" collapsed="false">
      <c r="A21" s="11" t="n">
        <v>17</v>
      </c>
      <c r="B21" s="11" t="str">
        <f aca="false">'Answer Key'!B20</f>
        <v>B</v>
      </c>
      <c r="C21" s="11" t="s">
        <v>92</v>
      </c>
      <c r="D21" s="11" t="s">
        <v>71</v>
      </c>
      <c r="E21" s="11" t="n">
        <f aca="false">COUNT(Scored!$S$4:$S$63)</f>
        <v>1</v>
      </c>
      <c r="F21" s="11" t="n">
        <f aca="false">SUM(Scored!$S$4:$S$63)</f>
        <v>1</v>
      </c>
      <c r="G21" s="34" t="n">
        <f aca="false">IFERROR(F21/E21,"")</f>
        <v>1</v>
      </c>
      <c r="H21" s="12" t="str">
        <f aca="false">IF(G21="","",IF(G21&lt;=0.2,"Very difficult",IF(G21&lt;=0.4,"Difficult",IF(G21&lt;=0.6,"Average",IF(G21&lt;=0.8,"Easy","Very easy")))))</f>
        <v>Very easy</v>
      </c>
      <c r="I21" s="11" t="n">
        <f aca="false">SUMIFS(Scored!$S$4:$S$63,'Class Responses'!$AQ$4:$AQ$63,"&gt;="&amp;$P$1)</f>
        <v>1</v>
      </c>
      <c r="J21" s="11" t="n">
        <f aca="false">SUMIFS(Scored!$S$4:$S$63,'Class Responses'!$AQ$4:$AQ$63,"&lt;="&amp;$P$2)</f>
        <v>1</v>
      </c>
      <c r="K21" s="34" t="n">
        <f aca="false">IFERROR(I21/$P$3-J21/$P$4,"")</f>
        <v>0</v>
      </c>
      <c r="L21" s="12" t="str">
        <f aca="false">IF(K21="","",IF(K21&gt;=0.4,"Very good item",IF(K21&gt;=0.3,"Good item",IF(K21&gt;=0.2,"Fair — may improve",IF(K21&gt;=0.1,"Marginal — revise","Poor — reject or rewrite")))))</f>
        <v>Poor — reject or rewrite</v>
      </c>
      <c r="M21" s="28" t="str">
        <f aca="false">IF(K21="","",IF(AND(K21&gt;=0.3,G21&gt;=0.2,G21&lt;=0.9),"Retain",IF(K21&lt;0.1,"Reject","Revise")))</f>
        <v>Reject</v>
      </c>
    </row>
    <row r="22" customFormat="false" ht="15" hidden="false" customHeight="false" outlineLevel="0" collapsed="false">
      <c r="A22" s="15" t="n">
        <v>18</v>
      </c>
      <c r="B22" s="15" t="str">
        <f aca="false">'Answer Key'!B21</f>
        <v>C</v>
      </c>
      <c r="C22" s="15" t="s">
        <v>93</v>
      </c>
      <c r="D22" s="15" t="s">
        <v>70</v>
      </c>
      <c r="E22" s="15" t="n">
        <f aca="false">COUNT(Scored!$T$4:$T$63)</f>
        <v>1</v>
      </c>
      <c r="F22" s="15" t="n">
        <f aca="false">SUM(Scored!$T$4:$T$63)</f>
        <v>1</v>
      </c>
      <c r="G22" s="35" t="n">
        <f aca="false">IFERROR(F22/E22,"")</f>
        <v>1</v>
      </c>
      <c r="H22" s="16" t="str">
        <f aca="false">IF(G22="","",IF(G22&lt;=0.2,"Very difficult",IF(G22&lt;=0.4,"Difficult",IF(G22&lt;=0.6,"Average",IF(G22&lt;=0.8,"Easy","Very easy")))))</f>
        <v>Very easy</v>
      </c>
      <c r="I22" s="15" t="n">
        <f aca="false">SUMIFS(Scored!$T$4:$T$63,'Class Responses'!$AQ$4:$AQ$63,"&gt;="&amp;$P$1)</f>
        <v>1</v>
      </c>
      <c r="J22" s="15" t="n">
        <f aca="false">SUMIFS(Scored!$T$4:$T$63,'Class Responses'!$AQ$4:$AQ$63,"&lt;="&amp;$P$2)</f>
        <v>1</v>
      </c>
      <c r="K22" s="35" t="n">
        <f aca="false">IFERROR(I22/$P$3-J22/$P$4,"")</f>
        <v>0</v>
      </c>
      <c r="L22" s="16" t="str">
        <f aca="false">IF(K22="","",IF(K22&gt;=0.4,"Very good item",IF(K22&gt;=0.3,"Good item",IF(K22&gt;=0.2,"Fair — may improve",IF(K22&gt;=0.1,"Marginal — revise","Poor — reject or rewrite")))))</f>
        <v>Poor — reject or rewrite</v>
      </c>
      <c r="M22" s="36" t="str">
        <f aca="false">IF(K22="","",IF(AND(K22&gt;=0.3,G22&gt;=0.2,G22&lt;=0.9),"Retain",IF(K22&lt;0.1,"Reject","Revise")))</f>
        <v>Reject</v>
      </c>
    </row>
    <row r="23" customFormat="false" ht="15" hidden="false" customHeight="false" outlineLevel="0" collapsed="false">
      <c r="A23" s="11" t="n">
        <v>19</v>
      </c>
      <c r="B23" s="11" t="str">
        <f aca="false">'Answer Key'!B22</f>
        <v>D</v>
      </c>
      <c r="C23" s="11" t="s">
        <v>93</v>
      </c>
      <c r="D23" s="11" t="s">
        <v>71</v>
      </c>
      <c r="E23" s="11" t="n">
        <f aca="false">COUNT(Scored!$U$4:$U$63)</f>
        <v>1</v>
      </c>
      <c r="F23" s="11" t="n">
        <f aca="false">SUM(Scored!$U$4:$U$63)</f>
        <v>1</v>
      </c>
      <c r="G23" s="34" t="n">
        <f aca="false">IFERROR(F23/E23,"")</f>
        <v>1</v>
      </c>
      <c r="H23" s="12" t="str">
        <f aca="false">IF(G23="","",IF(G23&lt;=0.2,"Very difficult",IF(G23&lt;=0.4,"Difficult",IF(G23&lt;=0.6,"Average",IF(G23&lt;=0.8,"Easy","Very easy")))))</f>
        <v>Very easy</v>
      </c>
      <c r="I23" s="11" t="n">
        <f aca="false">SUMIFS(Scored!$U$4:$U$63,'Class Responses'!$AQ$4:$AQ$63,"&gt;="&amp;$P$1)</f>
        <v>1</v>
      </c>
      <c r="J23" s="11" t="n">
        <f aca="false">SUMIFS(Scored!$U$4:$U$63,'Class Responses'!$AQ$4:$AQ$63,"&lt;="&amp;$P$2)</f>
        <v>1</v>
      </c>
      <c r="K23" s="34" t="n">
        <f aca="false">IFERROR(I23/$P$3-J23/$P$4,"")</f>
        <v>0</v>
      </c>
      <c r="L23" s="12" t="str">
        <f aca="false">IF(K23="","",IF(K23&gt;=0.4,"Very good item",IF(K23&gt;=0.3,"Good item",IF(K23&gt;=0.2,"Fair — may improve",IF(K23&gt;=0.1,"Marginal — revise","Poor — reject or rewrite")))))</f>
        <v>Poor — reject or rewrite</v>
      </c>
      <c r="M23" s="28" t="str">
        <f aca="false">IF(K23="","",IF(AND(K23&gt;=0.3,G23&gt;=0.2,G23&lt;=0.9),"Retain",IF(K23&lt;0.1,"Reject","Revise")))</f>
        <v>Reject</v>
      </c>
    </row>
    <row r="24" customFormat="false" ht="15" hidden="false" customHeight="false" outlineLevel="0" collapsed="false">
      <c r="A24" s="15" t="n">
        <v>20</v>
      </c>
      <c r="B24" s="15" t="str">
        <f aca="false">'Answer Key'!B23</f>
        <v>A</v>
      </c>
      <c r="C24" s="15" t="s">
        <v>94</v>
      </c>
      <c r="D24" s="15" t="s">
        <v>70</v>
      </c>
      <c r="E24" s="15" t="n">
        <f aca="false">COUNT(Scored!$V$4:$V$63)</f>
        <v>1</v>
      </c>
      <c r="F24" s="15" t="n">
        <f aca="false">SUM(Scored!$V$4:$V$63)</f>
        <v>1</v>
      </c>
      <c r="G24" s="35" t="n">
        <f aca="false">IFERROR(F24/E24,"")</f>
        <v>1</v>
      </c>
      <c r="H24" s="16" t="str">
        <f aca="false">IF(G24="","",IF(G24&lt;=0.2,"Very difficult",IF(G24&lt;=0.4,"Difficult",IF(G24&lt;=0.6,"Average",IF(G24&lt;=0.8,"Easy","Very easy")))))</f>
        <v>Very easy</v>
      </c>
      <c r="I24" s="15" t="n">
        <f aca="false">SUMIFS(Scored!$V$4:$V$63,'Class Responses'!$AQ$4:$AQ$63,"&gt;="&amp;$P$1)</f>
        <v>1</v>
      </c>
      <c r="J24" s="15" t="n">
        <f aca="false">SUMIFS(Scored!$V$4:$V$63,'Class Responses'!$AQ$4:$AQ$63,"&lt;="&amp;$P$2)</f>
        <v>1</v>
      </c>
      <c r="K24" s="35" t="n">
        <f aca="false">IFERROR(I24/$P$3-J24/$P$4,"")</f>
        <v>0</v>
      </c>
      <c r="L24" s="16" t="str">
        <f aca="false">IF(K24="","",IF(K24&gt;=0.4,"Very good item",IF(K24&gt;=0.3,"Good item",IF(K24&gt;=0.2,"Fair — may improve",IF(K24&gt;=0.1,"Marginal — revise","Poor — reject or rewrite")))))</f>
        <v>Poor — reject or rewrite</v>
      </c>
      <c r="M24" s="36" t="str">
        <f aca="false">IF(K24="","",IF(AND(K24&gt;=0.3,G24&gt;=0.2,G24&lt;=0.9),"Retain",IF(K24&lt;0.1,"Reject","Revise")))</f>
        <v>Reject</v>
      </c>
    </row>
    <row r="25" customFormat="false" ht="15" hidden="false" customHeight="false" outlineLevel="0" collapsed="false">
      <c r="A25" s="11" t="n">
        <v>21</v>
      </c>
      <c r="B25" s="11" t="str">
        <f aca="false">'Answer Key'!B24</f>
        <v>A</v>
      </c>
      <c r="C25" s="11" t="s">
        <v>94</v>
      </c>
      <c r="D25" s="11" t="s">
        <v>71</v>
      </c>
      <c r="E25" s="11" t="n">
        <f aca="false">COUNT(Scored!$W$4:$W$63)</f>
        <v>1</v>
      </c>
      <c r="F25" s="11" t="n">
        <f aca="false">SUM(Scored!$W$4:$W$63)</f>
        <v>0</v>
      </c>
      <c r="G25" s="34" t="n">
        <f aca="false">IFERROR(F25/E25,"")</f>
        <v>0</v>
      </c>
      <c r="H25" s="12" t="str">
        <f aca="false">IF(G25="","",IF(G25&lt;=0.2,"Very difficult",IF(G25&lt;=0.4,"Difficult",IF(G25&lt;=0.6,"Average",IF(G25&lt;=0.8,"Easy","Very easy")))))</f>
        <v>Very difficult</v>
      </c>
      <c r="I25" s="11" t="n">
        <f aca="false">SUMIFS(Scored!$W$4:$W$63,'Class Responses'!$AQ$4:$AQ$63,"&gt;="&amp;$P$1)</f>
        <v>0</v>
      </c>
      <c r="J25" s="11" t="n">
        <f aca="false">SUMIFS(Scored!$W$4:$W$63,'Class Responses'!$AQ$4:$AQ$63,"&lt;="&amp;$P$2)</f>
        <v>0</v>
      </c>
      <c r="K25" s="34" t="n">
        <f aca="false">IFERROR(I25/$P$3-J25/$P$4,"")</f>
        <v>0</v>
      </c>
      <c r="L25" s="12" t="str">
        <f aca="false">IF(K25="","",IF(K25&gt;=0.4,"Very good item",IF(K25&gt;=0.3,"Good item",IF(K25&gt;=0.2,"Fair — may improve",IF(K25&gt;=0.1,"Marginal — revise","Poor — reject or rewrite")))))</f>
        <v>Poor — reject or rewrite</v>
      </c>
      <c r="M25" s="28" t="str">
        <f aca="false">IF(K25="","",IF(AND(K25&gt;=0.3,G25&gt;=0.2,G25&lt;=0.9),"Retain",IF(K25&lt;0.1,"Reject","Revise")))</f>
        <v>Reject</v>
      </c>
    </row>
    <row r="26" customFormat="false" ht="15" hidden="false" customHeight="false" outlineLevel="0" collapsed="false">
      <c r="A26" s="15" t="n">
        <v>22</v>
      </c>
      <c r="B26" s="15" t="str">
        <f aca="false">'Answer Key'!B25</f>
        <v>D</v>
      </c>
      <c r="C26" s="15" t="s">
        <v>95</v>
      </c>
      <c r="D26" s="15" t="s">
        <v>70</v>
      </c>
      <c r="E26" s="15" t="n">
        <f aca="false">COUNT(Scored!$X$4:$X$63)</f>
        <v>1</v>
      </c>
      <c r="F26" s="15" t="n">
        <f aca="false">SUM(Scored!$X$4:$X$63)</f>
        <v>1</v>
      </c>
      <c r="G26" s="35" t="n">
        <f aca="false">IFERROR(F26/E26,"")</f>
        <v>1</v>
      </c>
      <c r="H26" s="16" t="str">
        <f aca="false">IF(G26="","",IF(G26&lt;=0.2,"Very difficult",IF(G26&lt;=0.4,"Difficult",IF(G26&lt;=0.6,"Average",IF(G26&lt;=0.8,"Easy","Very easy")))))</f>
        <v>Very easy</v>
      </c>
      <c r="I26" s="15" t="n">
        <f aca="false">SUMIFS(Scored!$X$4:$X$63,'Class Responses'!$AQ$4:$AQ$63,"&gt;="&amp;$P$1)</f>
        <v>1</v>
      </c>
      <c r="J26" s="15" t="n">
        <f aca="false">SUMIFS(Scored!$X$4:$X$63,'Class Responses'!$AQ$4:$AQ$63,"&lt;="&amp;$P$2)</f>
        <v>1</v>
      </c>
      <c r="K26" s="35" t="n">
        <f aca="false">IFERROR(I26/$P$3-J26/$P$4,"")</f>
        <v>0</v>
      </c>
      <c r="L26" s="16" t="str">
        <f aca="false">IF(K26="","",IF(K26&gt;=0.4,"Very good item",IF(K26&gt;=0.3,"Good item",IF(K26&gt;=0.2,"Fair — may improve",IF(K26&gt;=0.1,"Marginal — revise","Poor — reject or rewrite")))))</f>
        <v>Poor — reject or rewrite</v>
      </c>
      <c r="M26" s="36" t="str">
        <f aca="false">IF(K26="","",IF(AND(K26&gt;=0.3,G26&gt;=0.2,G26&lt;=0.9),"Retain",IF(K26&lt;0.1,"Reject","Revise")))</f>
        <v>Reject</v>
      </c>
    </row>
    <row r="27" customFormat="false" ht="15" hidden="false" customHeight="false" outlineLevel="0" collapsed="false">
      <c r="A27" s="11" t="n">
        <v>23</v>
      </c>
      <c r="B27" s="11" t="str">
        <f aca="false">'Answer Key'!B26</f>
        <v>C</v>
      </c>
      <c r="C27" s="11" t="s">
        <v>95</v>
      </c>
      <c r="D27" s="11" t="s">
        <v>71</v>
      </c>
      <c r="E27" s="11" t="n">
        <f aca="false">COUNT(Scored!$Y$4:$Y$63)</f>
        <v>1</v>
      </c>
      <c r="F27" s="11" t="n">
        <f aca="false">SUM(Scored!$Y$4:$Y$63)</f>
        <v>1</v>
      </c>
      <c r="G27" s="34" t="n">
        <f aca="false">IFERROR(F27/E27,"")</f>
        <v>1</v>
      </c>
      <c r="H27" s="12" t="str">
        <f aca="false">IF(G27="","",IF(G27&lt;=0.2,"Very difficult",IF(G27&lt;=0.4,"Difficult",IF(G27&lt;=0.6,"Average",IF(G27&lt;=0.8,"Easy","Very easy")))))</f>
        <v>Very easy</v>
      </c>
      <c r="I27" s="11" t="n">
        <f aca="false">SUMIFS(Scored!$Y$4:$Y$63,'Class Responses'!$AQ$4:$AQ$63,"&gt;="&amp;$P$1)</f>
        <v>1</v>
      </c>
      <c r="J27" s="11" t="n">
        <f aca="false">SUMIFS(Scored!$Y$4:$Y$63,'Class Responses'!$AQ$4:$AQ$63,"&lt;="&amp;$P$2)</f>
        <v>1</v>
      </c>
      <c r="K27" s="34" t="n">
        <f aca="false">IFERROR(I27/$P$3-J27/$P$4,"")</f>
        <v>0</v>
      </c>
      <c r="L27" s="12" t="str">
        <f aca="false">IF(K27="","",IF(K27&gt;=0.4,"Very good item",IF(K27&gt;=0.3,"Good item",IF(K27&gt;=0.2,"Fair — may improve",IF(K27&gt;=0.1,"Marginal — revise","Poor — reject or rewrite")))))</f>
        <v>Poor — reject or rewrite</v>
      </c>
      <c r="M27" s="28" t="str">
        <f aca="false">IF(K27="","",IF(AND(K27&gt;=0.3,G27&gt;=0.2,G27&lt;=0.9),"Retain",IF(K27&lt;0.1,"Reject","Revise")))</f>
        <v>Reject</v>
      </c>
    </row>
    <row r="28" customFormat="false" ht="15" hidden="false" customHeight="false" outlineLevel="0" collapsed="false">
      <c r="A28" s="15" t="n">
        <v>24</v>
      </c>
      <c r="B28" s="15" t="str">
        <f aca="false">'Answer Key'!B27</f>
        <v>B</v>
      </c>
      <c r="C28" s="15" t="s">
        <v>96</v>
      </c>
      <c r="D28" s="15" t="s">
        <v>72</v>
      </c>
      <c r="E28" s="15" t="n">
        <f aca="false">COUNT(Scored!$Z$4:$Z$63)</f>
        <v>1</v>
      </c>
      <c r="F28" s="15" t="n">
        <f aca="false">SUM(Scored!$Z$4:$Z$63)</f>
        <v>1</v>
      </c>
      <c r="G28" s="35" t="n">
        <f aca="false">IFERROR(F28/E28,"")</f>
        <v>1</v>
      </c>
      <c r="H28" s="16" t="str">
        <f aca="false">IF(G28="","",IF(G28&lt;=0.2,"Very difficult",IF(G28&lt;=0.4,"Difficult",IF(G28&lt;=0.6,"Average",IF(G28&lt;=0.8,"Easy","Very easy")))))</f>
        <v>Very easy</v>
      </c>
      <c r="I28" s="15" t="n">
        <f aca="false">SUMIFS(Scored!$Z$4:$Z$63,'Class Responses'!$AQ$4:$AQ$63,"&gt;="&amp;$P$1)</f>
        <v>1</v>
      </c>
      <c r="J28" s="15" t="n">
        <f aca="false">SUMIFS(Scored!$Z$4:$Z$63,'Class Responses'!$AQ$4:$AQ$63,"&lt;="&amp;$P$2)</f>
        <v>1</v>
      </c>
      <c r="K28" s="35" t="n">
        <f aca="false">IFERROR(I28/$P$3-J28/$P$4,"")</f>
        <v>0</v>
      </c>
      <c r="L28" s="16" t="str">
        <f aca="false">IF(K28="","",IF(K28&gt;=0.4,"Very good item",IF(K28&gt;=0.3,"Good item",IF(K28&gt;=0.2,"Fair — may improve",IF(K28&gt;=0.1,"Marginal — revise","Poor — reject or rewrite")))))</f>
        <v>Poor — reject or rewrite</v>
      </c>
      <c r="M28" s="36" t="str">
        <f aca="false">IF(K28="","",IF(AND(K28&gt;=0.3,G28&gt;=0.2,G28&lt;=0.9),"Retain",IF(K28&lt;0.1,"Reject","Revise")))</f>
        <v>Reject</v>
      </c>
    </row>
    <row r="29" customFormat="false" ht="15" hidden="false" customHeight="false" outlineLevel="0" collapsed="false">
      <c r="A29" s="11" t="n">
        <v>25</v>
      </c>
      <c r="B29" s="11" t="str">
        <f aca="false">'Answer Key'!B28</f>
        <v>D</v>
      </c>
      <c r="C29" s="11" t="s">
        <v>97</v>
      </c>
      <c r="D29" s="11" t="s">
        <v>71</v>
      </c>
      <c r="E29" s="11" t="n">
        <f aca="false">COUNT(Scored!$AA$4:$AA$63)</f>
        <v>1</v>
      </c>
      <c r="F29" s="11" t="n">
        <f aca="false">SUM(Scored!$AA$4:$AA$63)</f>
        <v>1</v>
      </c>
      <c r="G29" s="34" t="n">
        <f aca="false">IFERROR(F29/E29,"")</f>
        <v>1</v>
      </c>
      <c r="H29" s="12" t="str">
        <f aca="false">IF(G29="","",IF(G29&lt;=0.2,"Very difficult",IF(G29&lt;=0.4,"Difficult",IF(G29&lt;=0.6,"Average",IF(G29&lt;=0.8,"Easy","Very easy")))))</f>
        <v>Very easy</v>
      </c>
      <c r="I29" s="11" t="n">
        <f aca="false">SUMIFS(Scored!$AA$4:$AA$63,'Class Responses'!$AQ$4:$AQ$63,"&gt;="&amp;$P$1)</f>
        <v>1</v>
      </c>
      <c r="J29" s="11" t="n">
        <f aca="false">SUMIFS(Scored!$AA$4:$AA$63,'Class Responses'!$AQ$4:$AQ$63,"&lt;="&amp;$P$2)</f>
        <v>1</v>
      </c>
      <c r="K29" s="34" t="n">
        <f aca="false">IFERROR(I29/$P$3-J29/$P$4,"")</f>
        <v>0</v>
      </c>
      <c r="L29" s="12" t="str">
        <f aca="false">IF(K29="","",IF(K29&gt;=0.4,"Very good item",IF(K29&gt;=0.3,"Good item",IF(K29&gt;=0.2,"Fair — may improve",IF(K29&gt;=0.1,"Marginal — revise","Poor — reject or rewrite")))))</f>
        <v>Poor — reject or rewrite</v>
      </c>
      <c r="M29" s="28" t="str">
        <f aca="false">IF(K29="","",IF(AND(K29&gt;=0.3,G29&gt;=0.2,G29&lt;=0.9),"Retain",IF(K29&lt;0.1,"Reject","Revise")))</f>
        <v>Reject</v>
      </c>
    </row>
    <row r="30" customFormat="false" ht="15" hidden="false" customHeight="false" outlineLevel="0" collapsed="false">
      <c r="A30" s="15" t="n">
        <v>26</v>
      </c>
      <c r="B30" s="15" t="str">
        <f aca="false">'Answer Key'!B29</f>
        <v>B</v>
      </c>
      <c r="C30" s="15" t="s">
        <v>98</v>
      </c>
      <c r="D30" s="15" t="s">
        <v>69</v>
      </c>
      <c r="E30" s="15" t="n">
        <f aca="false">COUNT(Scored!$AB$4:$AB$63)</f>
        <v>1</v>
      </c>
      <c r="F30" s="15" t="n">
        <f aca="false">SUM(Scored!$AB$4:$AB$63)</f>
        <v>1</v>
      </c>
      <c r="G30" s="35" t="n">
        <f aca="false">IFERROR(F30/E30,"")</f>
        <v>1</v>
      </c>
      <c r="H30" s="16" t="str">
        <f aca="false">IF(G30="","",IF(G30&lt;=0.2,"Very difficult",IF(G30&lt;=0.4,"Difficult",IF(G30&lt;=0.6,"Average",IF(G30&lt;=0.8,"Easy","Very easy")))))</f>
        <v>Very easy</v>
      </c>
      <c r="I30" s="15" t="n">
        <f aca="false">SUMIFS(Scored!$AB$4:$AB$63,'Class Responses'!$AQ$4:$AQ$63,"&gt;="&amp;$P$1)</f>
        <v>1</v>
      </c>
      <c r="J30" s="15" t="n">
        <f aca="false">SUMIFS(Scored!$AB$4:$AB$63,'Class Responses'!$AQ$4:$AQ$63,"&lt;="&amp;$P$2)</f>
        <v>1</v>
      </c>
      <c r="K30" s="35" t="n">
        <f aca="false">IFERROR(I30/$P$3-J30/$P$4,"")</f>
        <v>0</v>
      </c>
      <c r="L30" s="16" t="str">
        <f aca="false">IF(K30="","",IF(K30&gt;=0.4,"Very good item",IF(K30&gt;=0.3,"Good item",IF(K30&gt;=0.2,"Fair — may improve",IF(K30&gt;=0.1,"Marginal — revise","Poor — reject or rewrite")))))</f>
        <v>Poor — reject or rewrite</v>
      </c>
      <c r="M30" s="36" t="str">
        <f aca="false">IF(K30="","",IF(AND(K30&gt;=0.3,G30&gt;=0.2,G30&lt;=0.9),"Retain",IF(K30&lt;0.1,"Reject","Revise")))</f>
        <v>Reject</v>
      </c>
    </row>
    <row r="31" customFormat="false" ht="15" hidden="false" customHeight="false" outlineLevel="0" collapsed="false">
      <c r="A31" s="11" t="n">
        <v>27</v>
      </c>
      <c r="B31" s="11" t="str">
        <f aca="false">'Answer Key'!B30</f>
        <v>A</v>
      </c>
      <c r="C31" s="11" t="s">
        <v>98</v>
      </c>
      <c r="D31" s="11" t="s">
        <v>70</v>
      </c>
      <c r="E31" s="11" t="n">
        <f aca="false">COUNT(Scored!$AC$4:$AC$63)</f>
        <v>1</v>
      </c>
      <c r="F31" s="11" t="n">
        <f aca="false">SUM(Scored!$AC$4:$AC$63)</f>
        <v>1</v>
      </c>
      <c r="G31" s="34" t="n">
        <f aca="false">IFERROR(F31/E31,"")</f>
        <v>1</v>
      </c>
      <c r="H31" s="12" t="str">
        <f aca="false">IF(G31="","",IF(G31&lt;=0.2,"Very difficult",IF(G31&lt;=0.4,"Difficult",IF(G31&lt;=0.6,"Average",IF(G31&lt;=0.8,"Easy","Very easy")))))</f>
        <v>Very easy</v>
      </c>
      <c r="I31" s="11" t="n">
        <f aca="false">SUMIFS(Scored!$AC$4:$AC$63,'Class Responses'!$AQ$4:$AQ$63,"&gt;="&amp;$P$1)</f>
        <v>1</v>
      </c>
      <c r="J31" s="11" t="n">
        <f aca="false">SUMIFS(Scored!$AC$4:$AC$63,'Class Responses'!$AQ$4:$AQ$63,"&lt;="&amp;$P$2)</f>
        <v>1</v>
      </c>
      <c r="K31" s="34" t="n">
        <f aca="false">IFERROR(I31/$P$3-J31/$P$4,"")</f>
        <v>0</v>
      </c>
      <c r="L31" s="12" t="str">
        <f aca="false">IF(K31="","",IF(K31&gt;=0.4,"Very good item",IF(K31&gt;=0.3,"Good item",IF(K31&gt;=0.2,"Fair — may improve",IF(K31&gt;=0.1,"Marginal — revise","Poor — reject or rewrite")))))</f>
        <v>Poor — reject or rewrite</v>
      </c>
      <c r="M31" s="28" t="str">
        <f aca="false">IF(K31="","",IF(AND(K31&gt;=0.3,G31&gt;=0.2,G31&lt;=0.9),"Retain",IF(K31&lt;0.1,"Reject","Revise")))</f>
        <v>Reject</v>
      </c>
    </row>
    <row r="32" customFormat="false" ht="15" hidden="false" customHeight="false" outlineLevel="0" collapsed="false">
      <c r="A32" s="15" t="n">
        <v>28</v>
      </c>
      <c r="B32" s="15" t="str">
        <f aca="false">'Answer Key'!B31</f>
        <v>C</v>
      </c>
      <c r="C32" s="15" t="s">
        <v>99</v>
      </c>
      <c r="D32" s="15" t="s">
        <v>71</v>
      </c>
      <c r="E32" s="15" t="n">
        <f aca="false">COUNT(Scored!$AD$4:$AD$63)</f>
        <v>1</v>
      </c>
      <c r="F32" s="15" t="n">
        <f aca="false">SUM(Scored!$AD$4:$AD$63)</f>
        <v>0</v>
      </c>
      <c r="G32" s="35" t="n">
        <f aca="false">IFERROR(F32/E32,"")</f>
        <v>0</v>
      </c>
      <c r="H32" s="16" t="str">
        <f aca="false">IF(G32="","",IF(G32&lt;=0.2,"Very difficult",IF(G32&lt;=0.4,"Difficult",IF(G32&lt;=0.6,"Average",IF(G32&lt;=0.8,"Easy","Very easy")))))</f>
        <v>Very difficult</v>
      </c>
      <c r="I32" s="15" t="n">
        <f aca="false">SUMIFS(Scored!$AD$4:$AD$63,'Class Responses'!$AQ$4:$AQ$63,"&gt;="&amp;$P$1)</f>
        <v>0</v>
      </c>
      <c r="J32" s="15" t="n">
        <f aca="false">SUMIFS(Scored!$AD$4:$AD$63,'Class Responses'!$AQ$4:$AQ$63,"&lt;="&amp;$P$2)</f>
        <v>0</v>
      </c>
      <c r="K32" s="35" t="n">
        <f aca="false">IFERROR(I32/$P$3-J32/$P$4,"")</f>
        <v>0</v>
      </c>
      <c r="L32" s="16" t="str">
        <f aca="false">IF(K32="","",IF(K32&gt;=0.4,"Very good item",IF(K32&gt;=0.3,"Good item",IF(K32&gt;=0.2,"Fair — may improve",IF(K32&gt;=0.1,"Marginal — revise","Poor — reject or rewrite")))))</f>
        <v>Poor — reject or rewrite</v>
      </c>
      <c r="M32" s="36" t="str">
        <f aca="false">IF(K32="","",IF(AND(K32&gt;=0.3,G32&gt;=0.2,G32&lt;=0.9),"Retain",IF(K32&lt;0.1,"Reject","Revise")))</f>
        <v>Reject</v>
      </c>
    </row>
    <row r="33" customFormat="false" ht="15" hidden="false" customHeight="false" outlineLevel="0" collapsed="false">
      <c r="A33" s="11" t="n">
        <v>29</v>
      </c>
      <c r="B33" s="11" t="str">
        <f aca="false">'Answer Key'!B32</f>
        <v>C</v>
      </c>
      <c r="C33" s="11" t="s">
        <v>99</v>
      </c>
      <c r="D33" s="11" t="s">
        <v>71</v>
      </c>
      <c r="E33" s="11" t="n">
        <f aca="false">COUNT(Scored!$AE$4:$AE$63)</f>
        <v>1</v>
      </c>
      <c r="F33" s="11" t="n">
        <f aca="false">SUM(Scored!$AE$4:$AE$63)</f>
        <v>1</v>
      </c>
      <c r="G33" s="34" t="n">
        <f aca="false">IFERROR(F33/E33,"")</f>
        <v>1</v>
      </c>
      <c r="H33" s="12" t="str">
        <f aca="false">IF(G33="","",IF(G33&lt;=0.2,"Very difficult",IF(G33&lt;=0.4,"Difficult",IF(G33&lt;=0.6,"Average",IF(G33&lt;=0.8,"Easy","Very easy")))))</f>
        <v>Very easy</v>
      </c>
      <c r="I33" s="11" t="n">
        <f aca="false">SUMIFS(Scored!$AE$4:$AE$63,'Class Responses'!$AQ$4:$AQ$63,"&gt;="&amp;$P$1)</f>
        <v>1</v>
      </c>
      <c r="J33" s="11" t="n">
        <f aca="false">SUMIFS(Scored!$AE$4:$AE$63,'Class Responses'!$AQ$4:$AQ$63,"&lt;="&amp;$P$2)</f>
        <v>1</v>
      </c>
      <c r="K33" s="34" t="n">
        <f aca="false">IFERROR(I33/$P$3-J33/$P$4,"")</f>
        <v>0</v>
      </c>
      <c r="L33" s="12" t="str">
        <f aca="false">IF(K33="","",IF(K33&gt;=0.4,"Very good item",IF(K33&gt;=0.3,"Good item",IF(K33&gt;=0.2,"Fair — may improve",IF(K33&gt;=0.1,"Marginal — revise","Poor — reject or rewrite")))))</f>
        <v>Poor — reject or rewrite</v>
      </c>
      <c r="M33" s="28" t="str">
        <f aca="false">IF(K33="","",IF(AND(K33&gt;=0.3,G33&gt;=0.2,G33&lt;=0.9),"Retain",IF(K33&lt;0.1,"Reject","Revise")))</f>
        <v>Reject</v>
      </c>
    </row>
    <row r="34" customFormat="false" ht="15" hidden="false" customHeight="false" outlineLevel="0" collapsed="false">
      <c r="A34" s="15" t="n">
        <v>30</v>
      </c>
      <c r="B34" s="15" t="str">
        <f aca="false">'Answer Key'!B33</f>
        <v>A</v>
      </c>
      <c r="C34" s="15" t="s">
        <v>100</v>
      </c>
      <c r="D34" s="15" t="s">
        <v>70</v>
      </c>
      <c r="E34" s="15" t="n">
        <f aca="false">COUNT(Scored!$AF$4:$AF$63)</f>
        <v>1</v>
      </c>
      <c r="F34" s="15" t="n">
        <f aca="false">SUM(Scored!$AF$4:$AF$63)</f>
        <v>1</v>
      </c>
      <c r="G34" s="35" t="n">
        <f aca="false">IFERROR(F34/E34,"")</f>
        <v>1</v>
      </c>
      <c r="H34" s="16" t="str">
        <f aca="false">IF(G34="","",IF(G34&lt;=0.2,"Very difficult",IF(G34&lt;=0.4,"Difficult",IF(G34&lt;=0.6,"Average",IF(G34&lt;=0.8,"Easy","Very easy")))))</f>
        <v>Very easy</v>
      </c>
      <c r="I34" s="15" t="n">
        <f aca="false">SUMIFS(Scored!$AF$4:$AF$63,'Class Responses'!$AQ$4:$AQ$63,"&gt;="&amp;$P$1)</f>
        <v>1</v>
      </c>
      <c r="J34" s="15" t="n">
        <f aca="false">SUMIFS(Scored!$AF$4:$AF$63,'Class Responses'!$AQ$4:$AQ$63,"&lt;="&amp;$P$2)</f>
        <v>1</v>
      </c>
      <c r="K34" s="35" t="n">
        <f aca="false">IFERROR(I34/$P$3-J34/$P$4,"")</f>
        <v>0</v>
      </c>
      <c r="L34" s="16" t="str">
        <f aca="false">IF(K34="","",IF(K34&gt;=0.4,"Very good item",IF(K34&gt;=0.3,"Good item",IF(K34&gt;=0.2,"Fair — may improve",IF(K34&gt;=0.1,"Marginal — revise","Poor — reject or rewrite")))))</f>
        <v>Poor — reject or rewrite</v>
      </c>
      <c r="M34" s="36" t="str">
        <f aca="false">IF(K34="","",IF(AND(K34&gt;=0.3,G34&gt;=0.2,G34&lt;=0.9),"Retain",IF(K34&lt;0.1,"Reject","Revise")))</f>
        <v>Reject</v>
      </c>
    </row>
    <row r="35" customFormat="false" ht="15" hidden="false" customHeight="false" outlineLevel="0" collapsed="false">
      <c r="A35" s="11" t="n">
        <v>31</v>
      </c>
      <c r="B35" s="11" t="str">
        <f aca="false">'Answer Key'!B34</f>
        <v>18x⁵y⁷</v>
      </c>
      <c r="C35" s="11" t="s">
        <v>84</v>
      </c>
      <c r="D35" s="11" t="s">
        <v>71</v>
      </c>
      <c r="E35" s="11" t="n">
        <f aca="false">COUNT(Scored!$AG$4:$AG$63)</f>
        <v>1</v>
      </c>
      <c r="F35" s="11" t="n">
        <f aca="false">SUM(Scored!$AG$4:$AG$63)</f>
        <v>1</v>
      </c>
      <c r="G35" s="34" t="n">
        <f aca="false">IFERROR(F35/E35,"")</f>
        <v>1</v>
      </c>
      <c r="H35" s="12" t="str">
        <f aca="false">IF(G35="","",IF(G35&lt;=0.2,"Very difficult",IF(G35&lt;=0.4,"Difficult",IF(G35&lt;=0.6,"Average",IF(G35&lt;=0.8,"Easy","Very easy")))))</f>
        <v>Very easy</v>
      </c>
      <c r="I35" s="11" t="n">
        <f aca="false">SUMIFS(Scored!$AG$4:$AG$63,'Class Responses'!$AQ$4:$AQ$63,"&gt;="&amp;$P$1)</f>
        <v>1</v>
      </c>
      <c r="J35" s="11" t="n">
        <f aca="false">SUMIFS(Scored!$AG$4:$AG$63,'Class Responses'!$AQ$4:$AQ$63,"&lt;="&amp;$P$2)</f>
        <v>1</v>
      </c>
      <c r="K35" s="34" t="n">
        <f aca="false">IFERROR(I35/$P$3-J35/$P$4,"")</f>
        <v>0</v>
      </c>
      <c r="L35" s="12" t="str">
        <f aca="false">IF(K35="","",IF(K35&gt;=0.4,"Very good item",IF(K35&gt;=0.3,"Good item",IF(K35&gt;=0.2,"Fair — may improve",IF(K35&gt;=0.1,"Marginal — revise","Poor — reject or rewrite")))))</f>
        <v>Poor — reject or rewrite</v>
      </c>
      <c r="M35" s="28" t="str">
        <f aca="false">IF(K35="","",IF(AND(K35&gt;=0.3,G35&gt;=0.2,G35&lt;=0.9),"Retain",IF(K35&lt;0.1,"Reject","Revise")))</f>
        <v>Reject</v>
      </c>
    </row>
    <row r="36" customFormat="false" ht="15" hidden="false" customHeight="false" outlineLevel="0" collapsed="false">
      <c r="A36" s="15" t="n">
        <v>32</v>
      </c>
      <c r="B36" s="15" t="str">
        <f aca="false">'Answer Key'!B35</f>
        <v>x³ − 2x² − 11x + 12</v>
      </c>
      <c r="C36" s="15" t="s">
        <v>89</v>
      </c>
      <c r="D36" s="15" t="s">
        <v>71</v>
      </c>
      <c r="E36" s="15" t="n">
        <f aca="false">COUNT(Scored!$AH$4:$AH$63)</f>
        <v>1</v>
      </c>
      <c r="F36" s="15" t="n">
        <f aca="false">SUM(Scored!$AH$4:$AH$63)</f>
        <v>1</v>
      </c>
      <c r="G36" s="35" t="n">
        <f aca="false">IFERROR(F36/E36,"")</f>
        <v>1</v>
      </c>
      <c r="H36" s="16" t="str">
        <f aca="false">IF(G36="","",IF(G36&lt;=0.2,"Very difficult",IF(G36&lt;=0.4,"Difficult",IF(G36&lt;=0.6,"Average",IF(G36&lt;=0.8,"Easy","Very easy")))))</f>
        <v>Very easy</v>
      </c>
      <c r="I36" s="15" t="n">
        <f aca="false">SUMIFS(Scored!$AH$4:$AH$63,'Class Responses'!$AQ$4:$AQ$63,"&gt;="&amp;$P$1)</f>
        <v>1</v>
      </c>
      <c r="J36" s="15" t="n">
        <f aca="false">SUMIFS(Scored!$AH$4:$AH$63,'Class Responses'!$AQ$4:$AQ$63,"&lt;="&amp;$P$2)</f>
        <v>1</v>
      </c>
      <c r="K36" s="35" t="n">
        <f aca="false">IFERROR(I36/$P$3-J36/$P$4,"")</f>
        <v>0</v>
      </c>
      <c r="L36" s="16" t="str">
        <f aca="false">IF(K36="","",IF(K36&gt;=0.4,"Very good item",IF(K36&gt;=0.3,"Good item",IF(K36&gt;=0.2,"Fair — may improve",IF(K36&gt;=0.1,"Marginal — revise","Poor — reject or rewrite")))))</f>
        <v>Poor — reject or rewrite</v>
      </c>
      <c r="M36" s="36" t="str">
        <f aca="false">IF(K36="","",IF(AND(K36&gt;=0.3,G36&gt;=0.2,G36&lt;=0.9),"Retain",IF(K36&lt;0.1,"Reject","Revise")))</f>
        <v>Reject</v>
      </c>
    </row>
    <row r="37" customFormat="false" ht="15" hidden="false" customHeight="false" outlineLevel="0" collapsed="false">
      <c r="A37" s="11" t="n">
        <v>33</v>
      </c>
      <c r="B37" s="11" t="str">
        <f aca="false">'Answer Key'!B36</f>
        <v>2(x − 3)(x + 3)</v>
      </c>
      <c r="C37" s="11" t="s">
        <v>91</v>
      </c>
      <c r="D37" s="11" t="s">
        <v>71</v>
      </c>
      <c r="E37" s="11" t="n">
        <f aca="false">COUNT(Scored!$AI$4:$AI$63)</f>
        <v>1</v>
      </c>
      <c r="F37" s="11" t="n">
        <f aca="false">SUM(Scored!$AI$4:$AI$63)</f>
        <v>1</v>
      </c>
      <c r="G37" s="34" t="n">
        <f aca="false">IFERROR(F37/E37,"")</f>
        <v>1</v>
      </c>
      <c r="H37" s="12" t="str">
        <f aca="false">IF(G37="","",IF(G37&lt;=0.2,"Very difficult",IF(G37&lt;=0.4,"Difficult",IF(G37&lt;=0.6,"Average",IF(G37&lt;=0.8,"Easy","Very easy")))))</f>
        <v>Very easy</v>
      </c>
      <c r="I37" s="11" t="n">
        <f aca="false">SUMIFS(Scored!$AI$4:$AI$63,'Class Responses'!$AQ$4:$AQ$63,"&gt;="&amp;$P$1)</f>
        <v>1</v>
      </c>
      <c r="J37" s="11" t="n">
        <f aca="false">SUMIFS(Scored!$AI$4:$AI$63,'Class Responses'!$AQ$4:$AQ$63,"&lt;="&amp;$P$2)</f>
        <v>1</v>
      </c>
      <c r="K37" s="34" t="n">
        <f aca="false">IFERROR(I37/$P$3-J37/$P$4,"")</f>
        <v>0</v>
      </c>
      <c r="L37" s="12" t="str">
        <f aca="false">IF(K37="","",IF(K37&gt;=0.4,"Very good item",IF(K37&gt;=0.3,"Good item",IF(K37&gt;=0.2,"Fair — may improve",IF(K37&gt;=0.1,"Marginal — revise","Poor — reject or rewrite")))))</f>
        <v>Poor — reject or rewrite</v>
      </c>
      <c r="M37" s="28" t="str">
        <f aca="false">IF(K37="","",IF(AND(K37&gt;=0.3,G37&gt;=0.2,G37&lt;=0.9),"Retain",IF(K37&lt;0.1,"Reject","Revise")))</f>
        <v>Reject</v>
      </c>
    </row>
    <row r="38" customFormat="false" ht="15" hidden="false" customHeight="false" outlineLevel="0" collapsed="false">
      <c r="A38" s="15" t="n">
        <v>34</v>
      </c>
      <c r="B38" s="15" t="str">
        <f aca="false">'Answer Key'!B37</f>
        <v>3(x + 2)²</v>
      </c>
      <c r="C38" s="15" t="s">
        <v>91</v>
      </c>
      <c r="D38" s="15" t="s">
        <v>72</v>
      </c>
      <c r="E38" s="15" t="n">
        <f aca="false">COUNT(Scored!$AJ$4:$AJ$63)</f>
        <v>1</v>
      </c>
      <c r="F38" s="15" t="n">
        <f aca="false">SUM(Scored!$AJ$4:$AJ$63)</f>
        <v>1</v>
      </c>
      <c r="G38" s="35" t="n">
        <f aca="false">IFERROR(F38/E38,"")</f>
        <v>1</v>
      </c>
      <c r="H38" s="16" t="str">
        <f aca="false">IF(G38="","",IF(G38&lt;=0.2,"Very difficult",IF(G38&lt;=0.4,"Difficult",IF(G38&lt;=0.6,"Average",IF(G38&lt;=0.8,"Easy","Very easy")))))</f>
        <v>Very easy</v>
      </c>
      <c r="I38" s="15" t="n">
        <f aca="false">SUMIFS(Scored!$AJ$4:$AJ$63,'Class Responses'!$AQ$4:$AQ$63,"&gt;="&amp;$P$1)</f>
        <v>1</v>
      </c>
      <c r="J38" s="15" t="n">
        <f aca="false">SUMIFS(Scored!$AJ$4:$AJ$63,'Class Responses'!$AQ$4:$AQ$63,"&lt;="&amp;$P$2)</f>
        <v>1</v>
      </c>
      <c r="K38" s="35" t="n">
        <f aca="false">IFERROR(I38/$P$3-J38/$P$4,"")</f>
        <v>0</v>
      </c>
      <c r="L38" s="16" t="str">
        <f aca="false">IF(K38="","",IF(K38&gt;=0.4,"Very good item",IF(K38&gt;=0.3,"Good item",IF(K38&gt;=0.2,"Fair — may improve",IF(K38&gt;=0.1,"Marginal — revise","Poor — reject or rewrite")))))</f>
        <v>Poor — reject or rewrite</v>
      </c>
      <c r="M38" s="36" t="str">
        <f aca="false">IF(K38="","",IF(AND(K38&gt;=0.3,G38&gt;=0.2,G38&lt;=0.9),"Retain",IF(K38&lt;0.1,"Reject","Revise")))</f>
        <v>Reject</v>
      </c>
    </row>
    <row r="39" customFormat="false" ht="15" hidden="false" customHeight="false" outlineLevel="0" collapsed="false">
      <c r="A39" s="11" t="n">
        <v>35</v>
      </c>
      <c r="B39" s="11" t="str">
        <f aca="false">'Answer Key'!B38</f>
        <v>x = 8 or x = −3</v>
      </c>
      <c r="C39" s="11" t="s">
        <v>92</v>
      </c>
      <c r="D39" s="11" t="s">
        <v>72</v>
      </c>
      <c r="E39" s="11" t="n">
        <f aca="false">COUNT(Scored!$AK$4:$AK$63)</f>
        <v>1</v>
      </c>
      <c r="F39" s="11" t="n">
        <f aca="false">SUM(Scored!$AK$4:$AK$63)</f>
        <v>0</v>
      </c>
      <c r="G39" s="34" t="n">
        <f aca="false">IFERROR(F39/E39,"")</f>
        <v>0</v>
      </c>
      <c r="H39" s="12" t="str">
        <f aca="false">IF(G39="","",IF(G39&lt;=0.2,"Very difficult",IF(G39&lt;=0.4,"Difficult",IF(G39&lt;=0.6,"Average",IF(G39&lt;=0.8,"Easy","Very easy")))))</f>
        <v>Very difficult</v>
      </c>
      <c r="I39" s="11" t="n">
        <f aca="false">SUMIFS(Scored!$AK$4:$AK$63,'Class Responses'!$AQ$4:$AQ$63,"&gt;="&amp;$P$1)</f>
        <v>0</v>
      </c>
      <c r="J39" s="11" t="n">
        <f aca="false">SUMIFS(Scored!$AK$4:$AK$63,'Class Responses'!$AQ$4:$AQ$63,"&lt;="&amp;$P$2)</f>
        <v>0</v>
      </c>
      <c r="K39" s="34" t="n">
        <f aca="false">IFERROR(I39/$P$3-J39/$P$4,"")</f>
        <v>0</v>
      </c>
      <c r="L39" s="12" t="str">
        <f aca="false">IF(K39="","",IF(K39&gt;=0.4,"Very good item",IF(K39&gt;=0.3,"Good item",IF(K39&gt;=0.2,"Fair — may improve",IF(K39&gt;=0.1,"Marginal — revise","Poor — reject or rewrite")))))</f>
        <v>Poor — reject or rewrite</v>
      </c>
      <c r="M39" s="28" t="str">
        <f aca="false">IF(K39="","",IF(AND(K39&gt;=0.3,G39&gt;=0.2,G39&lt;=0.9),"Retain",IF(K39&lt;0.1,"Reject","Revise")))</f>
        <v>Reject</v>
      </c>
    </row>
    <row r="40" customFormat="false" ht="15" hidden="false" customHeight="false" outlineLevel="0" collapsed="false">
      <c r="A40" s="15" t="n">
        <v>36</v>
      </c>
      <c r="B40" s="15" t="str">
        <f aca="false">'Answer Key'!B39</f>
        <v>(2x + 1)/(x² + x)</v>
      </c>
      <c r="C40" s="15" t="s">
        <v>95</v>
      </c>
      <c r="D40" s="15" t="s">
        <v>71</v>
      </c>
      <c r="E40" s="15" t="n">
        <f aca="false">COUNT(Scored!$AL$4:$AL$63)</f>
        <v>1</v>
      </c>
      <c r="F40" s="15" t="n">
        <f aca="false">SUM(Scored!$AL$4:$AL$63)</f>
        <v>1</v>
      </c>
      <c r="G40" s="35" t="n">
        <f aca="false">IFERROR(F40/E40,"")</f>
        <v>1</v>
      </c>
      <c r="H40" s="16" t="str">
        <f aca="false">IF(G40="","",IF(G40&lt;=0.2,"Very difficult",IF(G40&lt;=0.4,"Difficult",IF(G40&lt;=0.6,"Average",IF(G40&lt;=0.8,"Easy","Very easy")))))</f>
        <v>Very easy</v>
      </c>
      <c r="I40" s="15" t="n">
        <f aca="false">SUMIFS(Scored!$AL$4:$AL$63,'Class Responses'!$AQ$4:$AQ$63,"&gt;="&amp;$P$1)</f>
        <v>1</v>
      </c>
      <c r="J40" s="15" t="n">
        <f aca="false">SUMIFS(Scored!$AL$4:$AL$63,'Class Responses'!$AQ$4:$AQ$63,"&lt;="&amp;$P$2)</f>
        <v>1</v>
      </c>
      <c r="K40" s="35" t="n">
        <f aca="false">IFERROR(I40/$P$3-J40/$P$4,"")</f>
        <v>0</v>
      </c>
      <c r="L40" s="16" t="str">
        <f aca="false">IF(K40="","",IF(K40&gt;=0.4,"Very good item",IF(K40&gt;=0.3,"Good item",IF(K40&gt;=0.2,"Fair — may improve",IF(K40&gt;=0.1,"Marginal — revise","Poor — reject or rewrite")))))</f>
        <v>Poor — reject or rewrite</v>
      </c>
      <c r="M40" s="36" t="str">
        <f aca="false">IF(K40="","",IF(AND(K40&gt;=0.3,G40&gt;=0.2,G40&lt;=0.9),"Retain",IF(K40&lt;0.1,"Reject","Revise")))</f>
        <v>Reject</v>
      </c>
    </row>
    <row r="41" customFormat="false" ht="15" hidden="false" customHeight="false" outlineLevel="0" collapsed="false">
      <c r="A41" s="11" t="n">
        <v>37</v>
      </c>
      <c r="B41" s="11" t="str">
        <f aca="false">'Answer Key'!B40</f>
        <v>x = 4</v>
      </c>
      <c r="C41" s="11" t="s">
        <v>97</v>
      </c>
      <c r="D41" s="11" t="s">
        <v>72</v>
      </c>
      <c r="E41" s="11" t="n">
        <f aca="false">COUNT(Scored!$AM$4:$AM$63)</f>
        <v>1</v>
      </c>
      <c r="F41" s="11" t="n">
        <f aca="false">SUM(Scored!$AM$4:$AM$63)</f>
        <v>1</v>
      </c>
      <c r="G41" s="34" t="n">
        <f aca="false">IFERROR(F41/E41,"")</f>
        <v>1</v>
      </c>
      <c r="H41" s="12" t="str">
        <f aca="false">IF(G41="","",IF(G41&lt;=0.2,"Very difficult",IF(G41&lt;=0.4,"Difficult",IF(G41&lt;=0.6,"Average",IF(G41&lt;=0.8,"Easy","Very easy")))))</f>
        <v>Very easy</v>
      </c>
      <c r="I41" s="11" t="n">
        <f aca="false">SUMIFS(Scored!$AM$4:$AM$63,'Class Responses'!$AQ$4:$AQ$63,"&gt;="&amp;$P$1)</f>
        <v>1</v>
      </c>
      <c r="J41" s="11" t="n">
        <f aca="false">SUMIFS(Scored!$AM$4:$AM$63,'Class Responses'!$AQ$4:$AQ$63,"&lt;="&amp;$P$2)</f>
        <v>1</v>
      </c>
      <c r="K41" s="34" t="n">
        <f aca="false">IFERROR(I41/$P$3-J41/$P$4,"")</f>
        <v>0</v>
      </c>
      <c r="L41" s="12" t="str">
        <f aca="false">IF(K41="","",IF(K41&gt;=0.4,"Very good item",IF(K41&gt;=0.3,"Good item",IF(K41&gt;=0.2,"Fair — may improve",IF(K41&gt;=0.1,"Marginal — revise","Poor — reject or rewrite")))))</f>
        <v>Poor — reject or rewrite</v>
      </c>
      <c r="M41" s="28" t="str">
        <f aca="false">IF(K41="","",IF(AND(K41&gt;=0.3,G41&gt;=0.2,G41&lt;=0.9),"Retain",IF(K41&lt;0.1,"Reject","Revise")))</f>
        <v>Reject</v>
      </c>
    </row>
    <row r="42" customFormat="false" ht="15" hidden="false" customHeight="false" outlineLevel="0" collapsed="false">
      <c r="A42" s="15" t="n">
        <v>38</v>
      </c>
      <c r="B42" s="15" t="str">
        <f aca="false">'Answer Key'!B41</f>
        <v>3</v>
      </c>
      <c r="C42" s="15" t="s">
        <v>98</v>
      </c>
      <c r="D42" s="15" t="s">
        <v>71</v>
      </c>
      <c r="E42" s="15" t="n">
        <f aca="false">COUNT(Scored!$AN$4:$AN$63)</f>
        <v>1</v>
      </c>
      <c r="F42" s="15" t="n">
        <f aca="false">SUM(Scored!$AN$4:$AN$63)</f>
        <v>1</v>
      </c>
      <c r="G42" s="35" t="n">
        <f aca="false">IFERROR(F42/E42,"")</f>
        <v>1</v>
      </c>
      <c r="H42" s="16" t="str">
        <f aca="false">IF(G42="","",IF(G42&lt;=0.2,"Very difficult",IF(G42&lt;=0.4,"Difficult",IF(G42&lt;=0.6,"Average",IF(G42&lt;=0.8,"Easy","Very easy")))))</f>
        <v>Very easy</v>
      </c>
      <c r="I42" s="15" t="n">
        <f aca="false">SUMIFS(Scored!$AN$4:$AN$63,'Class Responses'!$AQ$4:$AQ$63,"&gt;="&amp;$P$1)</f>
        <v>1</v>
      </c>
      <c r="J42" s="15" t="n">
        <f aca="false">SUMIFS(Scored!$AN$4:$AN$63,'Class Responses'!$AQ$4:$AQ$63,"&lt;="&amp;$P$2)</f>
        <v>1</v>
      </c>
      <c r="K42" s="35" t="n">
        <f aca="false">IFERROR(I42/$P$3-J42/$P$4,"")</f>
        <v>0</v>
      </c>
      <c r="L42" s="16" t="str">
        <f aca="false">IF(K42="","",IF(K42&gt;=0.4,"Very good item",IF(K42&gt;=0.3,"Good item",IF(K42&gt;=0.2,"Fair — may improve",IF(K42&gt;=0.1,"Marginal — revise","Poor — reject or rewrite")))))</f>
        <v>Poor — reject or rewrite</v>
      </c>
      <c r="M42" s="36" t="str">
        <f aca="false">IF(K42="","",IF(AND(K42&gt;=0.3,G42&gt;=0.2,G42&lt;=0.9),"Retain",IF(K42&lt;0.1,"Reject","Revise")))</f>
        <v>Reject</v>
      </c>
    </row>
    <row r="43" customFormat="false" ht="15" hidden="false" customHeight="false" outlineLevel="0" collapsed="false">
      <c r="A43" s="11" t="n">
        <v>39</v>
      </c>
      <c r="B43" s="11" t="str">
        <f aca="false">'Answer Key'!B42</f>
        <v>15</v>
      </c>
      <c r="C43" s="11" t="s">
        <v>99</v>
      </c>
      <c r="D43" s="11" t="s">
        <v>72</v>
      </c>
      <c r="E43" s="11" t="n">
        <f aca="false">COUNT(Scored!$AO$4:$AO$63)</f>
        <v>1</v>
      </c>
      <c r="F43" s="11" t="n">
        <f aca="false">SUM(Scored!$AO$4:$AO$63)</f>
        <v>1</v>
      </c>
      <c r="G43" s="34" t="n">
        <f aca="false">IFERROR(F43/E43,"")</f>
        <v>1</v>
      </c>
      <c r="H43" s="12" t="str">
        <f aca="false">IF(G43="","",IF(G43&lt;=0.2,"Very difficult",IF(G43&lt;=0.4,"Difficult",IF(G43&lt;=0.6,"Average",IF(G43&lt;=0.8,"Easy","Very easy")))))</f>
        <v>Very easy</v>
      </c>
      <c r="I43" s="11" t="n">
        <f aca="false">SUMIFS(Scored!$AO$4:$AO$63,'Class Responses'!$AQ$4:$AQ$63,"&gt;="&amp;$P$1)</f>
        <v>1</v>
      </c>
      <c r="J43" s="11" t="n">
        <f aca="false">SUMIFS(Scored!$AO$4:$AO$63,'Class Responses'!$AQ$4:$AQ$63,"&lt;="&amp;$P$2)</f>
        <v>1</v>
      </c>
      <c r="K43" s="34" t="n">
        <f aca="false">IFERROR(I43/$P$3-J43/$P$4,"")</f>
        <v>0</v>
      </c>
      <c r="L43" s="12" t="str">
        <f aca="false">IF(K43="","",IF(K43&gt;=0.4,"Very good item",IF(K43&gt;=0.3,"Good item",IF(K43&gt;=0.2,"Fair — may improve",IF(K43&gt;=0.1,"Marginal — revise","Poor — reject or rewrite")))))</f>
        <v>Poor — reject or rewrite</v>
      </c>
      <c r="M43" s="28" t="str">
        <f aca="false">IF(K43="","",IF(AND(K43&gt;=0.3,G43&gt;=0.2,G43&lt;=0.9),"Retain",IF(K43&lt;0.1,"Reject","Revise")))</f>
        <v>Reject</v>
      </c>
    </row>
    <row r="44" customFormat="false" ht="15" hidden="false" customHeight="false" outlineLevel="0" collapsed="false">
      <c r="A44" s="15" t="n">
        <v>40</v>
      </c>
      <c r="B44" s="15" t="str">
        <f aca="false">'Answer Key'!B43</f>
        <v>range 16, median 22</v>
      </c>
      <c r="C44" s="15" t="s">
        <v>100</v>
      </c>
      <c r="D44" s="15" t="s">
        <v>71</v>
      </c>
      <c r="E44" s="15" t="n">
        <f aca="false">COUNT(Scored!$AP$4:$AP$63)</f>
        <v>1</v>
      </c>
      <c r="F44" s="15" t="n">
        <f aca="false">SUM(Scored!$AP$4:$AP$63)</f>
        <v>0</v>
      </c>
      <c r="G44" s="35" t="n">
        <f aca="false">IFERROR(F44/E44,"")</f>
        <v>0</v>
      </c>
      <c r="H44" s="16" t="str">
        <f aca="false">IF(G44="","",IF(G44&lt;=0.2,"Very difficult",IF(G44&lt;=0.4,"Difficult",IF(G44&lt;=0.6,"Average",IF(G44&lt;=0.8,"Easy","Very easy")))))</f>
        <v>Very difficult</v>
      </c>
      <c r="I44" s="15" t="n">
        <f aca="false">SUMIFS(Scored!$AP$4:$AP$63,'Class Responses'!$AQ$4:$AQ$63,"&gt;="&amp;$P$1)</f>
        <v>0</v>
      </c>
      <c r="J44" s="15" t="n">
        <f aca="false">SUMIFS(Scored!$AP$4:$AP$63,'Class Responses'!$AQ$4:$AQ$63,"&lt;="&amp;$P$2)</f>
        <v>0</v>
      </c>
      <c r="K44" s="35" t="n">
        <f aca="false">IFERROR(I44/$P$3-J44/$P$4,"")</f>
        <v>0</v>
      </c>
      <c r="L44" s="16" t="str">
        <f aca="false">IF(K44="","",IF(K44&gt;=0.4,"Very good item",IF(K44&gt;=0.3,"Good item",IF(K44&gt;=0.2,"Fair — may improve",IF(K44&gt;=0.1,"Marginal — revise","Poor — reject or rewrite")))))</f>
        <v>Poor — reject or rewrite</v>
      </c>
      <c r="M44" s="36" t="str">
        <f aca="false">IF(K44="","",IF(AND(K44&gt;=0.3,G44&gt;=0.2,G44&lt;=0.9),"Retain",IF(K44&lt;0.1,"Reject","Revise")))</f>
        <v>Reject</v>
      </c>
    </row>
    <row r="46" customFormat="false" ht="15" hidden="false" customHeight="false" outlineLevel="0" collapsed="false">
      <c r="A46" s="9" t="s">
        <v>142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</row>
    <row r="47" customFormat="false" ht="15" hidden="false" customHeight="false" outlineLevel="0" collapsed="false">
      <c r="A47" s="9" t="s">
        <v>143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</row>
    <row r="48" customFormat="false" ht="15" hidden="false" customHeight="false" outlineLevel="0" collapsed="false">
      <c r="A48" s="9" t="s">
        <v>144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</row>
  </sheetData>
  <mergeCells count="5">
    <mergeCell ref="A1:M1"/>
    <mergeCell ref="A2:M2"/>
    <mergeCell ref="A46:M46"/>
    <mergeCell ref="A47:M47"/>
    <mergeCell ref="A48:M4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0"/>
    <col collapsed="false" customWidth="true" hidden="false" outlineLevel="0" max="3" min="3" style="0" width="16"/>
    <col collapsed="false" customWidth="true" hidden="false" outlineLevel="0" max="4" min="4" style="0" width="52"/>
  </cols>
  <sheetData>
    <row r="1" customFormat="false" ht="17.35" hidden="false" customHeight="false" outlineLevel="0" collapsed="false">
      <c r="A1" s="8" t="s">
        <v>145</v>
      </c>
      <c r="B1" s="8"/>
      <c r="C1" s="8"/>
      <c r="D1" s="8"/>
      <c r="E1" s="8"/>
      <c r="F1" s="8"/>
    </row>
    <row r="2" customFormat="false" ht="15" hidden="false" customHeight="false" outlineLevel="0" collapsed="false">
      <c r="A2" s="9" t="s">
        <v>146</v>
      </c>
      <c r="B2" s="9"/>
      <c r="C2" s="9"/>
      <c r="D2" s="9"/>
      <c r="E2" s="9"/>
      <c r="F2" s="9"/>
    </row>
    <row r="4" customFormat="false" ht="21.75" hidden="false" customHeight="true" outlineLevel="0" collapsed="false">
      <c r="B4" s="37" t="s">
        <v>147</v>
      </c>
      <c r="C4" s="38" t="n">
        <f aca="false">COUNT('Class Responses'!$AQ$4:$AQ$63)</f>
        <v>1</v>
      </c>
      <c r="D4" s="39" t="s">
        <v>148</v>
      </c>
    </row>
    <row r="5" customFormat="false" ht="21.75" hidden="false" customHeight="true" outlineLevel="0" collapsed="false">
      <c r="B5" s="37" t="s">
        <v>149</v>
      </c>
      <c r="C5" s="38" t="n">
        <f aca="false">IFERROR(MAX('Class Responses'!$AQ$4:$AQ$63),0)</f>
        <v>34</v>
      </c>
      <c r="D5" s="39"/>
    </row>
    <row r="6" customFormat="false" ht="21.75" hidden="false" customHeight="true" outlineLevel="0" collapsed="false">
      <c r="B6" s="37" t="s">
        <v>150</v>
      </c>
      <c r="C6" s="38" t="n">
        <f aca="false">IFERROR(MIN('Class Responses'!$AQ$4:$AQ$63),0)</f>
        <v>34</v>
      </c>
      <c r="D6" s="39"/>
    </row>
    <row r="7" customFormat="false" ht="21.75" hidden="false" customHeight="true" outlineLevel="0" collapsed="false">
      <c r="B7" s="37" t="s">
        <v>151</v>
      </c>
      <c r="C7" s="34" t="n">
        <f aca="false">IFERROR(AVERAGE('Class Responses'!$AQ$4:$AQ$63),0)</f>
        <v>34</v>
      </c>
      <c r="D7" s="39"/>
    </row>
    <row r="8" customFormat="false" ht="21.75" hidden="false" customHeight="true" outlineLevel="0" collapsed="false">
      <c r="B8" s="37" t="s">
        <v>152</v>
      </c>
      <c r="C8" s="34" t="n">
        <f aca="false">IFERROR(MEDIAN('Class Responses'!$AQ$4:$AQ$63),0)</f>
        <v>34</v>
      </c>
      <c r="D8" s="39"/>
    </row>
    <row r="9" customFormat="false" ht="21.75" hidden="false" customHeight="true" outlineLevel="0" collapsed="false">
      <c r="B9" s="37" t="s">
        <v>153</v>
      </c>
      <c r="C9" s="34" t="n">
        <f aca="false">IFERROR(STDEV('Class Responses'!$AQ$4:$AQ$63),0)</f>
        <v>0</v>
      </c>
      <c r="D9" s="39"/>
    </row>
    <row r="10" customFormat="false" ht="21.75" hidden="false" customHeight="true" outlineLevel="0" collapsed="false">
      <c r="B10" s="37" t="s">
        <v>154</v>
      </c>
      <c r="C10" s="14" t="n">
        <f aca="false">IFERROR(AVERAGE('Class Responses'!$AQ$4:$AQ$63)/40,0)</f>
        <v>0.85</v>
      </c>
      <c r="D10" s="39" t="s">
        <v>155</v>
      </c>
    </row>
    <row r="11" customFormat="false" ht="21.75" hidden="false" customHeight="true" outlineLevel="0" collapsed="false">
      <c r="B11" s="37" t="s">
        <v>156</v>
      </c>
      <c r="C11" s="38" t="n">
        <f aca="false">COUNTIFS('Class Responses'!$AQ$4:$AQ$63,"&gt;="&amp;30)</f>
        <v>1</v>
      </c>
      <c r="D11" s="39"/>
    </row>
    <row r="12" customFormat="false" ht="21.75" hidden="false" customHeight="true" outlineLevel="0" collapsed="false">
      <c r="B12" s="37" t="s">
        <v>157</v>
      </c>
      <c r="C12" s="11" t="str">
        <f aca="false">COUNTIFS('Class Responses'!$AQ$4:$AQ$63,"&lt;"&amp;30)&amp;""</f>
        <v>0</v>
      </c>
      <c r="D12" s="39" t="s">
        <v>158</v>
      </c>
    </row>
    <row r="13" customFormat="false" ht="21.75" hidden="false" customHeight="true" outlineLevel="0" collapsed="false">
      <c r="B13" s="37" t="s">
        <v>159</v>
      </c>
      <c r="C13" s="38" t="n">
        <f aca="false">COUNTIF('Item Analysis'!$M$5:$M$44,"Retain")</f>
        <v>0</v>
      </c>
      <c r="D13" s="39"/>
    </row>
    <row r="14" customFormat="false" ht="21.75" hidden="false" customHeight="true" outlineLevel="0" collapsed="false">
      <c r="B14" s="37" t="s">
        <v>160</v>
      </c>
      <c r="C14" s="38" t="n">
        <f aca="false">COUNTIF('Item Analysis'!$M$5:$M$44,"Revise")</f>
        <v>0</v>
      </c>
      <c r="D14" s="39"/>
    </row>
    <row r="15" customFormat="false" ht="21.75" hidden="false" customHeight="true" outlineLevel="0" collapsed="false">
      <c r="B15" s="37" t="s">
        <v>161</v>
      </c>
      <c r="C15" s="38" t="n">
        <f aca="false">COUNTIF('Item Analysis'!$M$5:$M$44,"Reject")</f>
        <v>40</v>
      </c>
      <c r="D15" s="39"/>
    </row>
    <row r="17" customFormat="false" ht="15" hidden="false" customHeight="false" outlineLevel="0" collapsed="false">
      <c r="B17" s="5" t="s">
        <v>162</v>
      </c>
    </row>
    <row r="18" customFormat="false" ht="15" hidden="false" customHeight="false" outlineLevel="0" collapsed="false">
      <c r="B18" s="7" t="s">
        <v>163</v>
      </c>
      <c r="C18" s="11" t="n">
        <f aca="false">COUNTIFS('Class Responses'!$AQ$4:$AQ$63,"&gt;="&amp;35,'Class Responses'!$AQ$4:$AQ$63,"&lt;="&amp;40)</f>
        <v>0</v>
      </c>
      <c r="D18" s="40" t="str">
        <f aca="false">IF($C$4=0,"",REPT("|",ROUND(C18/$C$4*40,0)))</f>
        <v/>
      </c>
    </row>
    <row r="19" customFormat="false" ht="15" hidden="false" customHeight="false" outlineLevel="0" collapsed="false">
      <c r="B19" s="7" t="s">
        <v>164</v>
      </c>
      <c r="C19" s="11" t="n">
        <f aca="false">COUNTIFS('Class Responses'!$AQ$4:$AQ$63,"&gt;="&amp;30,'Class Responses'!$AQ$4:$AQ$63,"&lt;="&amp;34)</f>
        <v>1</v>
      </c>
      <c r="D19" s="40" t="str">
        <f aca="false">IF($C$4=0,"",REPT("|",ROUND(C19/$C$4*40,0)))</f>
        <v>||||||||||||||||||||||||||||||||||||||||</v>
      </c>
    </row>
    <row r="20" customFormat="false" ht="15" hidden="false" customHeight="false" outlineLevel="0" collapsed="false">
      <c r="B20" s="7" t="s">
        <v>165</v>
      </c>
      <c r="C20" s="11" t="n">
        <f aca="false">COUNTIFS('Class Responses'!$AQ$4:$AQ$63,"&gt;="&amp;24,'Class Responses'!$AQ$4:$AQ$63,"&lt;="&amp;29)</f>
        <v>0</v>
      </c>
      <c r="D20" s="40" t="str">
        <f aca="false">IF($C$4=0,"",REPT("|",ROUND(C20/$C$4*40,0)))</f>
        <v/>
      </c>
    </row>
    <row r="21" customFormat="false" ht="15" hidden="false" customHeight="false" outlineLevel="0" collapsed="false">
      <c r="B21" s="7" t="s">
        <v>166</v>
      </c>
      <c r="C21" s="11" t="n">
        <f aca="false">COUNTIFS('Class Responses'!$AQ$4:$AQ$63,"&gt;="&amp;16,'Class Responses'!$AQ$4:$AQ$63,"&lt;="&amp;23)</f>
        <v>0</v>
      </c>
      <c r="D21" s="40" t="str">
        <f aca="false">IF($C$4=0,"",REPT("|",ROUND(C21/$C$4*40,0)))</f>
        <v/>
      </c>
    </row>
    <row r="22" customFormat="false" ht="15" hidden="false" customHeight="false" outlineLevel="0" collapsed="false">
      <c r="B22" s="7" t="s">
        <v>167</v>
      </c>
      <c r="C22" s="11" t="n">
        <f aca="false">COUNTIFS('Class Responses'!$AQ$4:$AQ$63,"&gt;="&amp;0,'Class Responses'!$AQ$4:$AQ$63,"&lt;="&amp;15)</f>
        <v>0</v>
      </c>
      <c r="D22" s="40" t="str">
        <f aca="false">IF($C$4=0,"",REPT("|",ROUND(C22/$C$4*40,0)))</f>
        <v/>
      </c>
    </row>
  </sheetData>
  <mergeCells count="2">
    <mergeCell ref="A1:F1"/>
    <mergeCell ref="A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2026-08-26T18:42:57Z</dcterms:created>
  <dc:creator>openpyxl</dc:creator>
  <dc:description/>
  <dc:language>en-US</dc:language>
  <cp:lastModifiedBy/>
  <dcterms:modified xsi:type="dcterms:W3CDTF">2026-08-26T18:42:58Z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